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NG VIEC THANH TRUC\NAM 2021\KH ĐGĐ\trinh UB\"/>
    </mc:Choice>
  </mc:AlternateContent>
  <bookViews>
    <workbookView xWindow="0" yWindow="0" windowWidth="15360" windowHeight="7635"/>
  </bookViews>
  <sheets>
    <sheet name="Toàn tỉnh" sheetId="1" r:id="rId1"/>
    <sheet name="TP" sheetId="18" r:id="rId2"/>
    <sheet name="TX Hồng Lĩnh" sheetId="4" r:id="rId3"/>
    <sheet name="TX Kỳ Anh" sheetId="5" r:id="rId4"/>
    <sheet name="H.Nghi Xuân" sheetId="12" r:id="rId5"/>
    <sheet name="H.Thạch Hà" sheetId="6" r:id="rId6"/>
    <sheet name="H.Can Lộc" sheetId="7" r:id="rId7"/>
    <sheet name="H.Kỳ Anh" sheetId="8" r:id="rId8"/>
    <sheet name="H.Cẩm Xuyên" sheetId="9" r:id="rId9"/>
    <sheet name="H.Hương Sơn" sheetId="13" r:id="rId10"/>
    <sheet name="H.Đức Thọ" sheetId="14" r:id="rId11"/>
    <sheet name="H.Hương Khê" sheetId="10" r:id="rId12"/>
    <sheet name="H.Vũ Quang" sheetId="11" r:id="rId13"/>
    <sheet name="H.Lộc Hà" sheetId="15" r:id="rId14"/>
    <sheet name="TT PTQĐ&amp;KTĐC" sheetId="16" r:id="rId15"/>
    <sheet name="BQL KKT tỉnh" sheetId="17" r:id="rId16"/>
  </sheets>
  <definedNames>
    <definedName name="_xlnm.Print_Titles" localSheetId="15">'BQL KKT tỉnh'!$5:$6</definedName>
    <definedName name="_xlnm.Print_Titles" localSheetId="8">'H.Cẩm Xuyên'!$5:$6</definedName>
    <definedName name="_xlnm.Print_Titles" localSheetId="6">'H.Can Lộc'!$5:$6</definedName>
    <definedName name="_xlnm.Print_Titles" localSheetId="10">'H.Đức Thọ'!$5:$6</definedName>
    <definedName name="_xlnm.Print_Titles" localSheetId="11">'H.Hương Khê'!$5:$6</definedName>
    <definedName name="_xlnm.Print_Titles" localSheetId="9">'H.Hương Sơn'!$5:$6</definedName>
    <definedName name="_xlnm.Print_Titles" localSheetId="7">'H.Kỳ Anh'!$5:$6</definedName>
    <definedName name="_xlnm.Print_Titles" localSheetId="13">'H.Lộc Hà'!$5:$6</definedName>
    <definedName name="_xlnm.Print_Titles" localSheetId="4">'H.Nghi Xuân'!$5:$6</definedName>
    <definedName name="_xlnm.Print_Titles" localSheetId="5">'H.Thạch Hà'!$5:$6</definedName>
    <definedName name="_xlnm.Print_Titles" localSheetId="12">'H.Vũ Quang'!$5:$6</definedName>
    <definedName name="_xlnm.Print_Titles" localSheetId="1">TP!$5:$6</definedName>
    <definedName name="_xlnm.Print_Titles" localSheetId="14">'TT PTQĐ&amp;KTĐC'!$5:$6</definedName>
    <definedName name="_xlnm.Print_Titles" localSheetId="2">'TX Hồng Lĩnh'!$5:$6</definedName>
    <definedName name="_xlnm.Print_Titles" localSheetId="3">'TX Kỳ Anh'!$5:$6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J22" i="1"/>
  <c r="K22" i="1"/>
  <c r="L22" i="1"/>
  <c r="H7" i="1" l="1"/>
  <c r="E7" i="1"/>
  <c r="D7" i="1"/>
  <c r="C7" i="1"/>
  <c r="E158" i="18"/>
  <c r="H158" i="18"/>
  <c r="D158" i="18"/>
  <c r="C16" i="1" l="1"/>
  <c r="E142" i="14"/>
  <c r="H142" i="14"/>
  <c r="D142" i="14"/>
  <c r="D7" i="14"/>
  <c r="C21" i="1"/>
  <c r="D61" i="17" l="1"/>
  <c r="D21" i="1" s="1"/>
  <c r="C20" i="1"/>
  <c r="H19" i="1" l="1"/>
  <c r="F19" i="1"/>
  <c r="E19" i="1"/>
  <c r="D19" i="1"/>
  <c r="C19" i="1"/>
  <c r="H18" i="1"/>
  <c r="G18" i="1"/>
  <c r="E18" i="1"/>
  <c r="D18" i="1"/>
  <c r="C18" i="1"/>
  <c r="H17" i="1"/>
  <c r="F17" i="1"/>
  <c r="E17" i="1"/>
  <c r="D17" i="1"/>
  <c r="C17" i="1"/>
  <c r="E16" i="1"/>
  <c r="I15" i="1"/>
  <c r="J15" i="1"/>
  <c r="C15" i="1"/>
  <c r="I14" i="1"/>
  <c r="D238" i="9"/>
  <c r="H14" i="1"/>
  <c r="F14" i="1"/>
  <c r="E14" i="1"/>
  <c r="D14" i="1"/>
  <c r="C14" i="1"/>
  <c r="H11" i="1"/>
  <c r="F11" i="1"/>
  <c r="E11" i="1"/>
  <c r="D11" i="1"/>
  <c r="C11" i="1"/>
  <c r="C13" i="1"/>
  <c r="C22" i="1" s="1"/>
  <c r="H10" i="1" l="1"/>
  <c r="F10" i="1"/>
  <c r="E10" i="1"/>
  <c r="D10" i="1"/>
  <c r="C10" i="1"/>
  <c r="H12" i="1"/>
  <c r="E12" i="1"/>
  <c r="D12" i="1"/>
  <c r="C12" i="1"/>
  <c r="D149" i="6"/>
  <c r="E152" i="12" l="1"/>
  <c r="D152" i="12"/>
  <c r="H9" i="1"/>
  <c r="G9" i="1"/>
  <c r="F9" i="1"/>
  <c r="E9" i="1"/>
  <c r="D9" i="1"/>
  <c r="C9" i="1"/>
  <c r="E131" i="5"/>
  <c r="F131" i="5"/>
  <c r="G131" i="5"/>
  <c r="H131" i="5"/>
  <c r="D131" i="5"/>
  <c r="H8" i="1"/>
  <c r="G8" i="1"/>
  <c r="F8" i="1"/>
  <c r="E8" i="1"/>
  <c r="D8" i="1"/>
  <c r="C8" i="1"/>
  <c r="D104" i="4"/>
  <c r="H104" i="4"/>
  <c r="E104" i="4"/>
  <c r="H57" i="17" l="1"/>
  <c r="H56" i="17"/>
  <c r="H54" i="17"/>
  <c r="H52" i="17"/>
  <c r="H48" i="17"/>
  <c r="H47" i="17"/>
  <c r="H46" i="17"/>
  <c r="H36" i="17"/>
  <c r="E35" i="17"/>
  <c r="E34" i="17"/>
  <c r="E33" i="17"/>
  <c r="E32" i="17"/>
  <c r="E61" i="17" s="1"/>
  <c r="E21" i="1" s="1"/>
  <c r="H31" i="17"/>
  <c r="F30" i="17"/>
  <c r="F61" i="17" s="1"/>
  <c r="F21" i="1" s="1"/>
  <c r="H29" i="17"/>
  <c r="H26" i="17"/>
  <c r="H25" i="17"/>
  <c r="H24" i="17"/>
  <c r="H23" i="17"/>
  <c r="H22" i="17"/>
  <c r="H19" i="17"/>
  <c r="E49" i="16"/>
  <c r="E20" i="1" s="1"/>
  <c r="D30" i="16"/>
  <c r="H30" i="16" s="1"/>
  <c r="H29" i="16"/>
  <c r="H28" i="16"/>
  <c r="H26" i="16"/>
  <c r="H25" i="16"/>
  <c r="H24" i="16"/>
  <c r="D23" i="16"/>
  <c r="H23" i="16" s="1"/>
  <c r="F75" i="15"/>
  <c r="H75" i="15"/>
  <c r="D75" i="15"/>
  <c r="J47" i="15"/>
  <c r="J48" i="15" s="1"/>
  <c r="J45" i="15"/>
  <c r="J41" i="15"/>
  <c r="J42" i="15" s="1"/>
  <c r="J43" i="15" s="1"/>
  <c r="E70" i="15"/>
  <c r="E69" i="15"/>
  <c r="E68" i="15"/>
  <c r="E67" i="15"/>
  <c r="E66" i="15"/>
  <c r="E75" i="15" s="1"/>
  <c r="E57" i="15"/>
  <c r="E56" i="15"/>
  <c r="E52" i="15"/>
  <c r="E51" i="15"/>
  <c r="E50" i="15"/>
  <c r="E49" i="15"/>
  <c r="E48" i="15"/>
  <c r="E47" i="15"/>
  <c r="E44" i="15"/>
  <c r="E42" i="15"/>
  <c r="E41" i="15"/>
  <c r="E40" i="15"/>
  <c r="E38" i="15"/>
  <c r="D34" i="15"/>
  <c r="E34" i="15" s="1"/>
  <c r="E27" i="15"/>
  <c r="D26" i="15"/>
  <c r="E25" i="15"/>
  <c r="E22" i="15"/>
  <c r="E21" i="15"/>
  <c r="E19" i="15"/>
  <c r="E17" i="15"/>
  <c r="E16" i="15"/>
  <c r="E15" i="15"/>
  <c r="E14" i="15"/>
  <c r="E13" i="15"/>
  <c r="E11" i="15"/>
  <c r="E10" i="15"/>
  <c r="H9" i="15"/>
  <c r="E238" i="9"/>
  <c r="F238" i="9"/>
  <c r="H238" i="9"/>
  <c r="E115" i="8"/>
  <c r="E13" i="1" s="1"/>
  <c r="F115" i="8"/>
  <c r="F13" i="1" s="1"/>
  <c r="F22" i="1" s="1"/>
  <c r="G115" i="8"/>
  <c r="G13" i="1" s="1"/>
  <c r="G22" i="1" s="1"/>
  <c r="H115" i="8"/>
  <c r="H13" i="1" s="1"/>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4" i="8"/>
  <c r="D13" i="8"/>
  <c r="D12" i="8"/>
  <c r="D11" i="8"/>
  <c r="D10" i="8"/>
  <c r="D9" i="8"/>
  <c r="D8" i="8"/>
  <c r="D7" i="8"/>
  <c r="E22" i="1" l="1"/>
  <c r="D115" i="8"/>
  <c r="D13" i="1" s="1"/>
  <c r="H61" i="17"/>
  <c r="H21" i="1" s="1"/>
  <c r="H49" i="16"/>
  <c r="H20" i="1" s="1"/>
  <c r="H22" i="1" s="1"/>
  <c r="D49" i="16"/>
  <c r="D20" i="1" s="1"/>
  <c r="A8" i="15"/>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E59" i="11"/>
  <c r="G59" i="11"/>
  <c r="H59" i="11"/>
  <c r="D59" i="11"/>
  <c r="D22" i="1" l="1"/>
  <c r="E81" i="10"/>
  <c r="F81" i="10"/>
  <c r="H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81" i="10" s="1"/>
  <c r="D141" i="14"/>
  <c r="D140" i="14"/>
  <c r="D139" i="14"/>
  <c r="H138" i="14"/>
  <c r="D138" i="14" s="1"/>
  <c r="D137" i="14"/>
  <c r="D136" i="14"/>
  <c r="D135" i="14"/>
  <c r="H134" i="14"/>
  <c r="D134" i="14" s="1"/>
  <c r="D133" i="14"/>
  <c r="H132" i="14"/>
  <c r="D132" i="14" s="1"/>
  <c r="D131" i="14"/>
  <c r="D130" i="14"/>
  <c r="D129" i="14"/>
  <c r="D128" i="14"/>
  <c r="D127" i="14"/>
  <c r="D125" i="14"/>
  <c r="D124" i="14"/>
  <c r="D123" i="14"/>
  <c r="D122" i="14"/>
  <c r="D121" i="14"/>
  <c r="D120" i="14"/>
  <c r="D119" i="14"/>
  <c r="D117" i="14"/>
  <c r="D116" i="14"/>
  <c r="D115" i="14"/>
  <c r="D114" i="14"/>
  <c r="H113" i="14"/>
  <c r="D113" i="14" s="1"/>
  <c r="D112" i="14"/>
  <c r="D111" i="14"/>
  <c r="D110" i="14"/>
  <c r="D109" i="14"/>
  <c r="D108" i="14"/>
  <c r="D107" i="14"/>
  <c r="D106" i="14"/>
  <c r="D105" i="14"/>
  <c r="H104" i="14"/>
  <c r="D104" i="14" s="1"/>
  <c r="D103" i="14"/>
  <c r="D102" i="14"/>
  <c r="D101" i="14"/>
  <c r="D100" i="14"/>
  <c r="H99" i="14"/>
  <c r="D99" i="14" s="1"/>
  <c r="D98" i="14"/>
  <c r="D97" i="14"/>
  <c r="D96" i="14"/>
  <c r="H95" i="14"/>
  <c r="D95" i="14" s="1"/>
  <c r="H94" i="14"/>
  <c r="D94" i="14" s="1"/>
  <c r="D93" i="14"/>
  <c r="D92" i="14"/>
  <c r="D91" i="14"/>
  <c r="D90" i="14"/>
  <c r="D89" i="14"/>
  <c r="D88" i="14"/>
  <c r="D87" i="14"/>
  <c r="D86" i="14"/>
  <c r="D85" i="14"/>
  <c r="H84" i="14"/>
  <c r="D84" i="14" s="1"/>
  <c r="D83" i="14"/>
  <c r="D82" i="14"/>
  <c r="D81" i="14"/>
  <c r="H80" i="14"/>
  <c r="D80" i="14" s="1"/>
  <c r="H79" i="14"/>
  <c r="D79" i="14" s="1"/>
  <c r="H78" i="14"/>
  <c r="D78" i="14" s="1"/>
  <c r="H77" i="14"/>
  <c r="D77" i="14" s="1"/>
  <c r="D76" i="14"/>
  <c r="D75" i="14"/>
  <c r="D74" i="14"/>
  <c r="D73" i="14"/>
  <c r="H72" i="14"/>
  <c r="D72" i="14" s="1"/>
  <c r="D71" i="14"/>
  <c r="D70" i="14"/>
  <c r="H69" i="14"/>
  <c r="D69" i="14" s="1"/>
  <c r="H68" i="14"/>
  <c r="D68" i="14" s="1"/>
  <c r="H67" i="14"/>
  <c r="D67" i="14" s="1"/>
  <c r="H66" i="14"/>
  <c r="D66" i="14" s="1"/>
  <c r="D65" i="14"/>
  <c r="D64" i="14"/>
  <c r="H63" i="14"/>
  <c r="D63" i="14" s="1"/>
  <c r="D60" i="14"/>
  <c r="H59" i="14"/>
  <c r="D59" i="14" s="1"/>
  <c r="D58" i="14"/>
  <c r="H57" i="14"/>
  <c r="D57" i="14" s="1"/>
  <c r="H56" i="14"/>
  <c r="D56" i="14" s="1"/>
  <c r="H55" i="14"/>
  <c r="D55" i="14" s="1"/>
  <c r="H54" i="14"/>
  <c r="D54" i="14" s="1"/>
  <c r="H53" i="14"/>
  <c r="D53" i="14" s="1"/>
  <c r="D52" i="14"/>
  <c r="D51" i="14"/>
  <c r="H50" i="14"/>
  <c r="D50" i="14" s="1"/>
  <c r="D49" i="14"/>
  <c r="D48" i="14"/>
  <c r="D47" i="14"/>
  <c r="H46" i="14"/>
  <c r="D46" i="14" s="1"/>
  <c r="D45" i="14"/>
  <c r="D44" i="14"/>
  <c r="D43" i="14"/>
  <c r="H42" i="14"/>
  <c r="D42" i="14" s="1"/>
  <c r="H41" i="14"/>
  <c r="D41" i="14" s="1"/>
  <c r="D40" i="14"/>
  <c r="H39" i="14"/>
  <c r="D39" i="14" s="1"/>
  <c r="H38" i="14"/>
  <c r="D38" i="14" s="1"/>
  <c r="H37" i="14"/>
  <c r="D37" i="14" s="1"/>
  <c r="D36" i="14"/>
  <c r="D35" i="14"/>
  <c r="D34" i="14"/>
  <c r="D33" i="14"/>
  <c r="H32" i="14"/>
  <c r="D32" i="14" s="1"/>
  <c r="D31" i="14"/>
  <c r="D30" i="14"/>
  <c r="D29" i="14"/>
  <c r="D28" i="14"/>
  <c r="H27" i="14"/>
  <c r="D27" i="14" s="1"/>
  <c r="H26" i="14"/>
  <c r="D26" i="14" s="1"/>
  <c r="H25" i="14"/>
  <c r="D24" i="14"/>
  <c r="D23" i="14"/>
  <c r="D22" i="14"/>
  <c r="D21" i="14"/>
  <c r="D20" i="14"/>
  <c r="D19" i="14"/>
  <c r="D18" i="14"/>
  <c r="J17" i="14"/>
  <c r="J18" i="14" s="1"/>
  <c r="J19" i="14" s="1"/>
  <c r="J20" i="14" s="1"/>
  <c r="D17" i="14"/>
  <c r="D16" i="14"/>
  <c r="D15" i="14"/>
  <c r="D14" i="14"/>
  <c r="D13" i="14"/>
  <c r="D12" i="14"/>
  <c r="D11" i="14"/>
  <c r="D10" i="14"/>
  <c r="D9" i="14"/>
  <c r="D8" i="14"/>
  <c r="E124" i="13"/>
  <c r="E15" i="1" s="1"/>
  <c r="F124" i="13"/>
  <c r="F15" i="1" s="1"/>
  <c r="G124" i="13"/>
  <c r="G15" i="1" s="1"/>
  <c r="H124" i="13"/>
  <c r="H15" i="1" s="1"/>
  <c r="D116" i="13"/>
  <c r="D113" i="13"/>
  <c r="D92" i="13"/>
  <c r="D90" i="13"/>
  <c r="D75" i="13"/>
  <c r="D74" i="13"/>
  <c r="D73" i="13"/>
  <c r="D72" i="13"/>
  <c r="D70" i="13"/>
  <c r="D68" i="13"/>
  <c r="D27" i="13"/>
  <c r="D24" i="13"/>
  <c r="D22" i="13"/>
  <c r="D21" i="13"/>
  <c r="E103" i="7"/>
  <c r="H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103" i="7" s="1"/>
  <c r="H159" i="6"/>
  <c r="E159" i="6"/>
  <c r="F159" i="6"/>
  <c r="D158" i="6"/>
  <c r="D159" i="6" s="1"/>
  <c r="D148" i="6"/>
  <c r="D137" i="6"/>
  <c r="D132" i="6"/>
  <c r="D131" i="6"/>
  <c r="D130" i="6"/>
  <c r="D129" i="6"/>
  <c r="D126" i="6"/>
  <c r="D125" i="6"/>
  <c r="D123" i="6"/>
  <c r="D118" i="6"/>
  <c r="D117" i="6"/>
  <c r="D116" i="6"/>
  <c r="D115" i="6"/>
  <c r="D114" i="6"/>
  <c r="D113" i="6"/>
  <c r="D112" i="6"/>
  <c r="D111" i="6"/>
  <c r="D110" i="6"/>
  <c r="D109" i="6"/>
  <c r="D108" i="6"/>
  <c r="D107" i="6"/>
  <c r="D106" i="6"/>
  <c r="D105" i="6"/>
  <c r="D104" i="6"/>
  <c r="D103" i="6"/>
  <c r="D102" i="6"/>
  <c r="D101" i="6"/>
  <c r="D100" i="6"/>
  <c r="D99" i="6"/>
  <c r="D98" i="6"/>
  <c r="D97" i="6"/>
  <c r="D70" i="6"/>
  <c r="D48" i="6"/>
  <c r="D47" i="6"/>
  <c r="D46" i="6"/>
  <c r="D45" i="6"/>
  <c r="D44" i="6"/>
  <c r="D43" i="6"/>
  <c r="D42" i="6"/>
  <c r="D41" i="6"/>
  <c r="D40" i="6"/>
  <c r="D39" i="6"/>
  <c r="D38" i="6"/>
  <c r="D37" i="6"/>
  <c r="D36" i="6"/>
  <c r="D35" i="6"/>
  <c r="D34" i="6"/>
  <c r="D33" i="6"/>
  <c r="D32" i="6"/>
  <c r="D31" i="6"/>
  <c r="D30" i="6"/>
  <c r="D29" i="6"/>
  <c r="D26" i="6"/>
  <c r="D25" i="6"/>
  <c r="D24" i="6"/>
  <c r="D23" i="6"/>
  <c r="D22" i="6"/>
  <c r="D21" i="6"/>
  <c r="D20" i="6"/>
  <c r="D19" i="6"/>
  <c r="D18" i="6"/>
  <c r="D17" i="6"/>
  <c r="D16" i="6"/>
  <c r="D13" i="6"/>
  <c r="D12" i="6"/>
  <c r="D11" i="6"/>
  <c r="D10" i="6"/>
  <c r="D9" i="6"/>
  <c r="D8" i="6"/>
  <c r="D7" i="6"/>
  <c r="D25" i="14" l="1"/>
  <c r="D16" i="1" s="1"/>
  <c r="H16" i="1"/>
  <c r="D124" i="13"/>
  <c r="D15" i="1" s="1"/>
  <c r="F152" i="12"/>
  <c r="H23" i="12"/>
  <c r="H22" i="12"/>
  <c r="H21" i="12"/>
  <c r="H152" i="12" s="1"/>
  <c r="D103" i="4" l="1"/>
  <c r="D102" i="4"/>
  <c r="D101" i="4"/>
  <c r="D100" i="4"/>
  <c r="D99" i="4"/>
  <c r="D98" i="4"/>
  <c r="D97" i="4"/>
  <c r="D96" i="4"/>
  <c r="D95" i="4"/>
  <c r="D94" i="4"/>
  <c r="D93" i="4"/>
  <c r="D92" i="4"/>
  <c r="D91" i="4"/>
  <c r="D90" i="4"/>
  <c r="D89" i="4"/>
  <c r="D88" i="4"/>
  <c r="D87" i="4"/>
  <c r="D86" i="4"/>
  <c r="D85" i="4"/>
  <c r="G84" i="4"/>
  <c r="G104" i="4" s="1"/>
  <c r="D83" i="4"/>
  <c r="D82" i="4"/>
  <c r="D81" i="4"/>
  <c r="D80" i="4"/>
  <c r="D79" i="4"/>
  <c r="D78" i="4"/>
  <c r="D77" i="4"/>
  <c r="D76" i="4"/>
  <c r="D75" i="4"/>
  <c r="D74" i="4"/>
  <c r="D73" i="4"/>
  <c r="D72" i="4"/>
  <c r="D71" i="4"/>
  <c r="D70" i="4"/>
  <c r="F69" i="4"/>
  <c r="F104" i="4" s="1"/>
  <c r="D68" i="4"/>
  <c r="D67" i="4"/>
  <c r="D66" i="4"/>
  <c r="D65" i="4"/>
  <c r="D64" i="4"/>
  <c r="D63" i="4"/>
  <c r="D62" i="4"/>
  <c r="D61" i="4"/>
  <c r="D60" i="4"/>
  <c r="D59" i="4"/>
  <c r="D58"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0" i="4"/>
  <c r="D19" i="4"/>
  <c r="D18" i="4"/>
  <c r="D17" i="4"/>
  <c r="D16" i="4"/>
  <c r="D15" i="4"/>
  <c r="D14" i="4"/>
  <c r="D13" i="4"/>
  <c r="D12" i="4"/>
  <c r="D11" i="4"/>
  <c r="D10" i="4"/>
  <c r="D9" i="4"/>
  <c r="D8" i="4"/>
  <c r="D7" i="4"/>
  <c r="D69" i="4" l="1"/>
  <c r="D84" i="4"/>
</calcChain>
</file>

<file path=xl/comments1.xml><?xml version="1.0" encoding="utf-8"?>
<comments xmlns="http://schemas.openxmlformats.org/spreadsheetml/2006/main">
  <authors>
    <author>Author</author>
  </authors>
  <commentList>
    <comment ref="H15" authorId="0" shapeId="0">
      <text>
        <r>
          <rPr>
            <b/>
            <sz val="9"/>
            <color indexed="81"/>
            <rFont val="Tahoma"/>
            <family val="2"/>
          </rPr>
          <t>Author:</t>
        </r>
        <r>
          <rPr>
            <sz val="9"/>
            <color indexed="81"/>
            <rFont val="Tahoma"/>
            <family val="2"/>
          </rPr>
          <t xml:space="preserve">
ONT: Bắc Hồng 0.15 ha; Nam Hồng 0.06 ha;</t>
        </r>
      </text>
    </comment>
    <comment ref="B45" authorId="0" shapeId="0">
      <text>
        <r>
          <rPr>
            <b/>
            <sz val="9"/>
            <color indexed="81"/>
            <rFont val="Tahoma"/>
            <family val="2"/>
          </rPr>
          <t>Author:</t>
        </r>
        <r>
          <rPr>
            <sz val="9"/>
            <color indexed="81"/>
            <rFont val="Tahoma"/>
            <family val="2"/>
          </rPr>
          <t xml:space="preserve">
Có trong tờ trình bổ sung KHSDĐ tháng 8/2020 nhưng ko lấy vào đất lúa, </t>
        </r>
      </text>
    </comment>
    <comment ref="H75" authorId="0" shapeId="0">
      <text>
        <r>
          <rPr>
            <b/>
            <sz val="9"/>
            <color indexed="81"/>
            <rFont val="Tahoma"/>
            <family val="2"/>
          </rPr>
          <t>Author:</t>
        </r>
        <r>
          <rPr>
            <sz val="9"/>
            <color indexed="81"/>
            <rFont val="Tahoma"/>
            <family val="2"/>
          </rPr>
          <t xml:space="preserve">
BCS</t>
        </r>
      </text>
    </comment>
    <comment ref="H76" authorId="0" shapeId="0">
      <text>
        <r>
          <rPr>
            <b/>
            <sz val="9"/>
            <color indexed="81"/>
            <rFont val="Tahoma"/>
            <family val="2"/>
          </rPr>
          <t>Author:</t>
        </r>
        <r>
          <rPr>
            <sz val="9"/>
            <color indexed="81"/>
            <rFont val="Tahoma"/>
            <family val="2"/>
          </rPr>
          <t xml:space="preserve">
BHK</t>
        </r>
      </text>
    </comment>
    <comment ref="B78" authorId="0" shapeId="0">
      <text>
        <r>
          <rPr>
            <b/>
            <sz val="9"/>
            <color indexed="81"/>
            <rFont val="Tahoma"/>
            <family val="2"/>
          </rPr>
          <t xml:space="preserve">Author:
</t>
        </r>
      </text>
    </comment>
    <comment ref="H78" authorId="0" shapeId="0">
      <text>
        <r>
          <rPr>
            <b/>
            <sz val="9"/>
            <color indexed="81"/>
            <rFont val="Tahoma"/>
            <family val="2"/>
          </rPr>
          <t>Author:</t>
        </r>
        <r>
          <rPr>
            <sz val="9"/>
            <color indexed="81"/>
            <rFont val="Tahoma"/>
            <family val="2"/>
          </rPr>
          <t xml:space="preserve">
NTS</t>
        </r>
      </text>
    </comment>
    <comment ref="H83" authorId="0" shapeId="0">
      <text>
        <r>
          <rPr>
            <b/>
            <sz val="9"/>
            <color indexed="81"/>
            <rFont val="Tahoma"/>
            <family val="2"/>
          </rPr>
          <t>Author:</t>
        </r>
        <r>
          <rPr>
            <sz val="9"/>
            <color indexed="81"/>
            <rFont val="Tahoma"/>
            <family val="2"/>
          </rPr>
          <t xml:space="preserve">
BCS</t>
        </r>
      </text>
    </comment>
    <comment ref="H94" authorId="0" shapeId="0">
      <text>
        <r>
          <rPr>
            <b/>
            <sz val="9"/>
            <color indexed="81"/>
            <rFont val="Tahoma"/>
            <family val="2"/>
          </rPr>
          <t>Author:</t>
        </r>
        <r>
          <rPr>
            <sz val="9"/>
            <color indexed="81"/>
            <rFont val="Tahoma"/>
            <family val="2"/>
          </rPr>
          <t xml:space="preserve">
1.9(ONT); NTS(0.34); BCS(0.06);DGD(0.15); DTT(0.15)</t>
        </r>
      </text>
    </comment>
    <comment ref="H97" authorId="0" shapeId="0">
      <text>
        <r>
          <rPr>
            <b/>
            <sz val="9"/>
            <color indexed="81"/>
            <rFont val="Tahoma"/>
            <family val="2"/>
          </rPr>
          <t>Author:</t>
        </r>
        <r>
          <rPr>
            <sz val="9"/>
            <color indexed="81"/>
            <rFont val="Tahoma"/>
            <family val="2"/>
          </rPr>
          <t xml:space="preserve">
CLN; ODT</t>
        </r>
      </text>
    </comment>
    <comment ref="H98" authorId="0" shapeId="0">
      <text>
        <r>
          <rPr>
            <b/>
            <sz val="9"/>
            <color indexed="81"/>
            <rFont val="Tahoma"/>
            <family val="2"/>
          </rPr>
          <t>Author:</t>
        </r>
        <r>
          <rPr>
            <sz val="9"/>
            <color indexed="81"/>
            <rFont val="Tahoma"/>
            <family val="2"/>
          </rPr>
          <t xml:space="preserve">
ODT</t>
        </r>
      </text>
    </comment>
  </commentList>
</comments>
</file>

<file path=xl/sharedStrings.xml><?xml version="1.0" encoding="utf-8"?>
<sst xmlns="http://schemas.openxmlformats.org/spreadsheetml/2006/main" count="5284" uniqueCount="2408">
  <si>
    <t>STT</t>
  </si>
  <si>
    <t>Đất ở</t>
  </si>
  <si>
    <t>Đất khác</t>
  </si>
  <si>
    <t>Quý I</t>
  </si>
  <si>
    <t>Quý II</t>
  </si>
  <si>
    <t>Quý III</t>
  </si>
  <si>
    <t>Quý IV</t>
  </si>
  <si>
    <t>Ghi chú</t>
  </si>
  <si>
    <t>Tên thành phố,
 thị xã, huyện</t>
  </si>
  <si>
    <t>Số lượng thửa 
đất, khu đất, công trình, dự án</t>
  </si>
  <si>
    <t>Lấy trên loại đất</t>
  </si>
  <si>
    <t>Đất 
nông nghiệp</t>
  </si>
  <si>
    <t>Đất SXKD
 PNN</t>
  </si>
  <si>
    <t>DANH MỤC CÁC THỬA ĐẤT, KHU ĐẤT, CÁC CÔNG TRÌNH, DỰ ÁN DỰ KIẾN XÁC ĐỊNH GIÁ ĐẤT CỤ THỂ NĂM 2021
 TRÊN ĐỊA BÀN TỈNH HÀ TĨNH</t>
  </si>
  <si>
    <t>Thị xã Hồng Lĩnh</t>
  </si>
  <si>
    <t>Thị xã Kỳ Anh</t>
  </si>
  <si>
    <t>Huyện Nghi Xuân</t>
  </si>
  <si>
    <t>Huyện Thạch Hà</t>
  </si>
  <si>
    <t>Huyện Cẩm Xuyên</t>
  </si>
  <si>
    <t>Huyện Can Lộc</t>
  </si>
  <si>
    <t>Huyện Kỳ Anh</t>
  </si>
  <si>
    <t>Huyện Hương Sơn</t>
  </si>
  <si>
    <t>Huyện Đức Thọ</t>
  </si>
  <si>
    <t>Huyện Hương Khê</t>
  </si>
  <si>
    <t>Huyện Vũ Quang</t>
  </si>
  <si>
    <t>Huyện Lộc Hà</t>
  </si>
  <si>
    <t>TT PTQĐ&amp;KTĐC</t>
  </si>
  <si>
    <t>BQL KKT tỉnh</t>
  </si>
  <si>
    <t>Tên thửa đất, khu đất, 
công trình, dự án</t>
  </si>
  <si>
    <t>Địa điểm khu đất, 
thửa đất, công trình, dự án</t>
  </si>
  <si>
    <t>Tổng diện 
tích đất (ha)</t>
  </si>
  <si>
    <t>Đất nông
 nghiệp</t>
  </si>
  <si>
    <t>DANH MỤC CÁC THỬA ĐẤT, KHU ĐẤT, CÁC CÔNG TRÌNH, DỰ ÁN DỰ KIẾN XÁC ĐỊNH GIÁ ĐẤT CỤ THỂ NĂM 2021
 TRÊN ĐỊA BÀN HUYỆN CAN LỘC</t>
  </si>
  <si>
    <t>I</t>
  </si>
  <si>
    <t>Thao trường bắn Ban CHQS thị xã</t>
  </si>
  <si>
    <t>TDP1, Phường Đậu Liêu</t>
  </si>
  <si>
    <t>II</t>
  </si>
  <si>
    <t xml:space="preserve">Cụm công nghiệp Cổng Khánh 1 </t>
  </si>
  <si>
    <t>TDP8, Phường Đậu Liêu</t>
  </si>
  <si>
    <t>Cụm công nghiệp Cổng Khánh 2</t>
  </si>
  <si>
    <t xml:space="preserve">Cụm công nghiệp Nam Hồng </t>
  </si>
  <si>
    <t>P. Nam Hồng, TDP7 - P. Đậu Liêu</t>
  </si>
  <si>
    <t>Cụm công nghiệp Trung Lương</t>
  </si>
  <si>
    <t>Phường Trung Lương</t>
  </si>
  <si>
    <t>Phường Nam Hồng</t>
  </si>
  <si>
    <t>Đường trục chính trung tâm thị xã Hồng Lĩnh</t>
  </si>
  <si>
    <t>Phường Trung Lương, Phường Đức Thuận, phường Bắc Hồng</t>
  </si>
  <si>
    <t>Đường Thái Kính, phường Đậu Liêu, thị xã Hồng Lĩnh</t>
  </si>
  <si>
    <t>Phường Đậu Liêu</t>
  </si>
  <si>
    <t>Hạ tầng giao thông kết nối trong và ngoài Cụm công nghiệp Cổng Khánh 1 (Đường vào CCN Cổng Khánh 1)</t>
  </si>
  <si>
    <t>Mở rộng đường đi chùa Hang</t>
  </si>
  <si>
    <t>Phường Bắc Hồng, phường Nam Hồng</t>
  </si>
  <si>
    <t>Nâng cấp tuyến đường Nguyễn Du, phường Đức Thuận</t>
  </si>
  <si>
    <t>TDP Thuận Hồng, Thuận Minh, phường Đức Thuận</t>
  </si>
  <si>
    <t>Đường vào bệnh viên Đa khoa Hồng Lĩnh</t>
  </si>
  <si>
    <t>TDP Đồng Thuận, Ngọc Sơn, p. Đức Thuận</t>
  </si>
  <si>
    <t>Cầu Hồng Phúc</t>
  </si>
  <si>
    <t>Thôn Phúc Thuận, Xã Thuận Lộc</t>
  </si>
  <si>
    <t>Cầu Bãi Thẹn</t>
  </si>
  <si>
    <t>TDp Thuận Tiến, phường Đức Thuận</t>
  </si>
  <si>
    <t>Tuyến đường Ngô Đức Kế kéo dài</t>
  </si>
  <si>
    <t>Phường Bắc Hồng</t>
  </si>
  <si>
    <t>Xây dựng các tuyến đường chỉnh trang đô thị</t>
  </si>
  <si>
    <t>- Phường Trung Lương</t>
  </si>
  <si>
    <t>TDP Tuần Cầu, TDP Phúc Sơn, TDP Tiên Sơn</t>
  </si>
  <si>
    <t>- Phường Đậu Liêu</t>
  </si>
  <si>
    <t>- Phường Đức Thuận</t>
  </si>
  <si>
    <t>TDP Thuận Minh, Thuận An, Thuận Tiến, Thuận Hòa Phường Đức Thuận</t>
  </si>
  <si>
    <t xml:space="preserve">Kè khe 2 bên bờ khe Bình Lạng </t>
  </si>
  <si>
    <t>Công trình tiêu năng và thoát lũ đuôi tràn Khe Dọc, thị xã Hồng Lĩnh</t>
  </si>
  <si>
    <t>Trung Lương; Đức Thuận</t>
  </si>
  <si>
    <t>Dự án xây dựng đường dây và trạm biến áp 110 KVA Hồng Lĩnh</t>
  </si>
  <si>
    <t>Phường Nam Hồng; Thuận Lộc</t>
  </si>
  <si>
    <t>Xây dựng ĐZ, TBA chống quá tải và giảm tổn thất điện năng lưới điện các phường thuộc thị xã Hồng Lĩnh, tỉnh Hà Tĩnh năm 2020</t>
  </si>
  <si>
    <t>Phường Đức Thuận, phường Nam Hồng, phường Đậu Liêu</t>
  </si>
  <si>
    <t>Đất thương mại, dịch vụ</t>
  </si>
  <si>
    <t>Đất ở phía Bắc đường Ngô Đức Kế (Đồng Vòng)</t>
  </si>
  <si>
    <t>TDP 7, Phường Bắc Hồng</t>
  </si>
  <si>
    <t>Quy hoạch khu dân cư Đồng Thuận</t>
  </si>
  <si>
    <t>Tổ dân phố Đồng Thuận  phường Đức Thuận</t>
  </si>
  <si>
    <t>Khu dân cư TDP 6  P. Đậu Liêu</t>
  </si>
  <si>
    <t>TDP 5, 6  P. Đậu Liêu</t>
  </si>
  <si>
    <t>Khu dân cư TDP 7 P. Bắc Hồng</t>
  </si>
  <si>
    <t>TDP 7 phường Bắc Hồng</t>
  </si>
  <si>
    <t>Quy hoạch trụ sở Viện kiểm sát</t>
  </si>
  <si>
    <t>TDP 6, Phường Nam Hồng</t>
  </si>
  <si>
    <t>Mở rộng Di tích lịch sử - văn hóa chùa Long Đàm</t>
  </si>
  <si>
    <t>TDP Thuận Hồng, Phường Đức Thuận</t>
  </si>
  <si>
    <t>Quy hoạch mở rộng khu di tích lịch sử chùa Đại Hùng</t>
  </si>
  <si>
    <t>TDP 7, Phường Đậu Liêu</t>
  </si>
  <si>
    <t>Mở rộng Nhà văn hoá tổ dân phố Thuận Hoà</t>
  </si>
  <si>
    <t>Tổ dân phố Thuận Hoà phường Đức Thuận</t>
  </si>
  <si>
    <t>Đất nghĩa trang, nghĩa địa</t>
  </si>
  <si>
    <t>III</t>
  </si>
  <si>
    <t xml:space="preserve">Khu đất thu hồi của Ban Xây dựng và Quản lý chợ Hồng Lĩnh </t>
  </si>
  <si>
    <t>TDP2,  Phường Nam Hồng</t>
  </si>
  <si>
    <t>Khu đất thu hồi của Công ty CP Đầu tư và phát triển đô thị và khu công nghiệp</t>
  </si>
  <si>
    <t>TDP 10, Phường Bắc Hồng</t>
  </si>
  <si>
    <t>Khu đất thu hồi của Công ty Việt Hà</t>
  </si>
  <si>
    <t>TDP4, Phường Bắc Hồng</t>
  </si>
  <si>
    <t xml:space="preserve">Đất TMDV 2 bên đường QL1 (đường Quang Trung)  </t>
  </si>
  <si>
    <t>TDP1, phường Đậu Liêu</t>
  </si>
  <si>
    <t>Tổng kho kinh doanh VLXD</t>
  </si>
  <si>
    <t>Tổ dân phố 8, phường Đậu Liêu</t>
  </si>
  <si>
    <t>QH Đất TMDV phía Bắc QL8A theo QH xây dựng</t>
  </si>
  <si>
    <t>Cửa hàng xăng dầu Vũng Áng</t>
  </si>
  <si>
    <t>Nhà máy nước sạch Hồ Đá Bạc</t>
  </si>
  <si>
    <t>Dự án sản xuất kinh doanh (đấu giá)</t>
  </si>
  <si>
    <t>TDP 8, phường Đậu Liêu</t>
  </si>
  <si>
    <t>Đất ở tại nông thôn</t>
  </si>
  <si>
    <t>Quy hoạch xen dắm các khu dân cư Đồi Cao, Thuận Trung, Thuận Sơn, Hồng Lam, Hồng Nguyệt</t>
  </si>
  <si>
    <t>Xã Thuận Lộc</t>
  </si>
  <si>
    <t>Hợp thức đất ở liền kề tại các thôn xã Thuận Lộc</t>
  </si>
  <si>
    <t>Giao đất khu dân cư Đầu Dinh, Biển Trửa, Dăm Quan</t>
  </si>
  <si>
    <t>Tổ TP Tiên sơn, Phường Trung Lương</t>
  </si>
  <si>
    <t>Giao đất khu dân cư TDP 1,2,5,6,7</t>
  </si>
  <si>
    <t>Giao đất khu dân cư Thuận Hồng, Thuận An</t>
  </si>
  <si>
    <t>Quy hoạch xen dắm đất ở tại TDP Thuận Tiến, Thuận An,  Ngọc Sơn, Thuận Hoà, phường Đức Thuận</t>
  </si>
  <si>
    <t>Phường Đức Thuận</t>
  </si>
  <si>
    <t>QH xen dắm đất ở TDP: 1,2,3,4,5,6,7,8,9,10 phường Bắc Hồng</t>
  </si>
  <si>
    <t>Quy hoạch xen dắm đất ở trên địa bàn phường Đậu Liêu</t>
  </si>
  <si>
    <t>Quy hoạch xen dắm TDP La Giang, TDP Tiên Sơn</t>
  </si>
  <si>
    <t>TDP La Giang, phường Trung Lương</t>
  </si>
  <si>
    <t>Quy hoach xen dắm đất ở tại Hội quán khối 2, 5, 9, 10 cũ, phường Nam Hồng</t>
  </si>
  <si>
    <t>Đất ở phía Tây khu TTHC Phường (mới)  đồng Nhà Mưa, đồng Đưng</t>
  </si>
  <si>
    <t xml:space="preserve">Phường Bắc Hồng </t>
  </si>
  <si>
    <t>Mở rộng nhà văn hóa TDP 6</t>
  </si>
  <si>
    <t>Mở rộng nhà học giáo lý giáo xứ Tiếp Võ</t>
  </si>
  <si>
    <t>TDP 7, phường Nam Hồng</t>
  </si>
  <si>
    <t>Đất ở đô thị</t>
  </si>
  <si>
    <t>Giao đất khu dân cư phía Nam Bệnh viện</t>
  </si>
  <si>
    <t>P. Đức Thuận</t>
  </si>
  <si>
    <t>Chuyển mục đích sử dụng đất phát triển hạ tầng sang đất ở</t>
  </si>
  <si>
    <t>Trường MN Đậu Liêu (tổ dân phố 2)</t>
  </si>
  <si>
    <t>TDP 2, Phường Đậu Liêu</t>
  </si>
  <si>
    <t>Trạm y tế phường Đức Thuận (tổ dân phố Ngọc Sơn)</t>
  </si>
  <si>
    <t>TDP, Ngọc Sơn, phường Đức Thuận</t>
  </si>
  <si>
    <t>Chuyển mục đích sử dụng đất sang đất ở</t>
  </si>
  <si>
    <t>Quy hoạch khu dân cư mới Đồng Mụ Bến</t>
  </si>
  <si>
    <t>Ph. Bắc Hồng</t>
  </si>
  <si>
    <t>Quy hoạch khu dân cư Xen Dắm TDP 7</t>
  </si>
  <si>
    <t>Quy hoạch khu dân cư mới TDP Thuận Tiến - Thuận An</t>
  </si>
  <si>
    <t>Ph. Đức Thuận</t>
  </si>
  <si>
    <t>Quy hoạch khu dân cư mới TDP Đồng thuận</t>
  </si>
  <si>
    <t>Quy hoạch khu nhà ở và TMDV từ khu đất thu hồi của Công ty CP sản xuất vật liệu xây dựng Thuận Lộc (ODT 6,76 ha, DGT 2,50 ha; DKV 3,37 ha; TMDV 1,94 ha)</t>
  </si>
  <si>
    <t>TDP 8, Phường Nam Hồng</t>
  </si>
  <si>
    <t>Giao đất khu dân cư phía Đông trường Giáo dục thường xuyên</t>
  </si>
  <si>
    <t xml:space="preserve"> Phường Nam Hồng</t>
  </si>
  <si>
    <t xml:space="preserve">QH KDC từ Khu đất thu hồi của Ban Xây dựng và Quản lý chợ Hồng Lĩnh </t>
  </si>
  <si>
    <t>QH KDC từ Khu đất thu hồi của Công ty Cổ phần Xây dựng đường bộ số 1 Hà Tĩnh (khu tập thể đội 3)</t>
  </si>
  <si>
    <t xml:space="preserve">Đấu giá đất ở đô thị cạnh đường Kinh Dương Vương </t>
  </si>
  <si>
    <t>Đất ở nông thôn</t>
  </si>
  <si>
    <t>Trường THCS Thuận Lộc (vị trí 1)</t>
  </si>
  <si>
    <t>Thôn Thuận Trung, xã Thuận Lộc</t>
  </si>
  <si>
    <t>Trường mầm non Thuận Lộc (vị trí 2)</t>
  </si>
  <si>
    <t>Thôn Chùa, xã Thuận Lộc</t>
  </si>
  <si>
    <t>Trường mầm non Thuận Lộc (vị trí 3)</t>
  </si>
  <si>
    <t>Thôn Thuận Sơn, xã Thuận Lộc</t>
  </si>
  <si>
    <t>Trường mầm non Thuận Lộc (vị trí 4)</t>
  </si>
  <si>
    <t>Thôn Hồng Nguyệt, xã Thuận Lộc</t>
  </si>
  <si>
    <t>QH Khu TMDV kết hợp nhà ở từ Khu đất thu hồi của Công ty Cổ phần Trung Đô (Trong đó: TMD 1,51; ODT 0,08)</t>
  </si>
  <si>
    <t>Tổ hợp kinh doanh dịch vụ vận tải đường bộ</t>
  </si>
  <si>
    <t>Đất thương mại dịch vụ (Đấu giá)</t>
  </si>
  <si>
    <t>TDP4, phường Đậu Liêu</t>
  </si>
  <si>
    <t>Cửa hàng xăng dầu và dịch vụ tổng hợp</t>
  </si>
  <si>
    <t>P. Đậu Liêu</t>
  </si>
  <si>
    <t>Trung tâm giới thiệu sản phẩm và chuỗi Logistic Victory</t>
  </si>
  <si>
    <t>Đường Nguyễn Thiếp</t>
  </si>
  <si>
    <t>xã Thuận Lộc; Ph. Nam Hồng</t>
  </si>
  <si>
    <t>Đường vành đai TX Hồng Lĩnh Hà Tĩnh (Đoạn QL 8 - Tiên Sơn) giai đoạn 1</t>
  </si>
  <si>
    <t>Ph. Trung Lương, Ph. Đức Thuận</t>
  </si>
  <si>
    <t>Nâng cấp, mở rộng các tuyến đường thực hiện chỉnh trang đô thị (11 tuyến)</t>
  </si>
  <si>
    <t>Nâng cấp mở rộng đường giao thông TDP 1,2, 6 .</t>
  </si>
  <si>
    <t>Dự án đường dây 110 kV  Hưng Đông - Can Lộc và Hưng Đông - Linh Cảm</t>
  </si>
  <si>
    <t>Phường Trung lương, P Bắc Hồng, P. Nam Hồng, P. Đậu Liêu</t>
  </si>
  <si>
    <t>Xây dựng các trạm BTS mạng di động Vinaphone trên địa bàn thị xã Hồng Lĩnh</t>
  </si>
  <si>
    <t>Phường Trung Lương, Đức Thuận, Bắc Hồng, Nam Hồng, Đậu Liêu và Xã Thuận Lộc</t>
  </si>
  <si>
    <t xml:space="preserve">Mở rộng nghĩa trang Ba Đại </t>
  </si>
  <si>
    <t>Chuyển đất rừng sản xuất sang đất nông nghiệp khác (Hộ ông Bùi Trọng Ý)</t>
  </si>
  <si>
    <t>TDP 8, Phường Đậu Liêu</t>
  </si>
  <si>
    <t>Tổng cộng</t>
  </si>
  <si>
    <t>Khu đất thu hồi của Công ty CP Đức Thành Thắng</t>
  </si>
  <si>
    <t>Khu đất thu hồi của Công ty CP TECCO Hà Tĩnh</t>
  </si>
  <si>
    <t>Đất ở mới</t>
  </si>
  <si>
    <t>Đất
 khác</t>
  </si>
  <si>
    <t>TỔNG CỘNG</t>
  </si>
  <si>
    <t>Dự kiến
 thời điểm định giá đất (tháng nào?)</t>
  </si>
  <si>
    <r>
      <t>Xây dựng 1 lô xuất tuy</t>
    </r>
    <r>
      <rPr>
        <sz val="12"/>
        <color indexed="8"/>
        <rFont val="Calibri"/>
        <family val="2"/>
        <charset val="163"/>
      </rPr>
      <t xml:space="preserve"> </t>
    </r>
    <r>
      <rPr>
        <sz val="12"/>
        <color indexed="8"/>
        <rFont val="Times New Roman"/>
        <family val="1"/>
        <charset val="163"/>
      </rPr>
      <t>ến 35kV sau TBA 110kV Hồng Lĩnh</t>
    </r>
  </si>
  <si>
    <t>Doanh trại đại đội cơ động đặc nhiệm BCH Bộ đội Biên phòng</t>
  </si>
  <si>
    <t>TDP Nhân Thắng,  P. Kỳ Phương</t>
  </si>
  <si>
    <t>Tính tiền bồi thường khi Nhà nước thu hồi đất</t>
  </si>
  <si>
    <t>Xây dựng căn cứ chiến đấu Ban CHQS thị xã Kỳ Anh</t>
  </si>
  <si>
    <t>P.Hưng Trí, X. Kỳ Hoa</t>
  </si>
  <si>
    <t>Mở rộng đồn Công An phía Nam huyện</t>
  </si>
  <si>
    <t>TDP Liên Sơn, P. Kỳ Liên</t>
  </si>
  <si>
    <t>Mở rộng Tiểu đoàn Cảnh sát cơ động Công an tỉnh Hà Tĩnh</t>
  </si>
  <si>
    <t>TDP Long Sơn, P. Kỳ Long</t>
  </si>
  <si>
    <t xml:space="preserve">XD Trụ sở công an phường </t>
  </si>
  <si>
    <t>TDP 3, P. Hưng Trí</t>
  </si>
  <si>
    <t>Dự án Nuôi tôm, cá bơn, cá mú của Công ty TNHH Growbest Hà Tĩnh (157,63 ha)</t>
  </si>
  <si>
    <t>X. Kỳ Nam</t>
  </si>
  <si>
    <t>Dự án Xây dựng và kinh doanh kết cấu hạ tầng kỹ thuật Khu thương mại dịch vụ Bảo Châu (phần diện tích còn lại)</t>
  </si>
  <si>
    <t>TDP Hồng Sơn,  P. Kỳ Phương</t>
  </si>
  <si>
    <t>Dự án đầu tư xây dựng khách sạn HAPPY</t>
  </si>
  <si>
    <t>TDP Hoành Nam, P. Kỳ Liên</t>
  </si>
  <si>
    <t>Dự án Cung cấp dịch vụ đa chức năng khu kinh tế Vũng Áng của Cty CP xây dựng và TM Bắc Á</t>
  </si>
  <si>
    <t>Dự án Trung tâm thương mại, khách sạn, văn phòng, chung cư Lobana</t>
  </si>
  <si>
    <t>TDP Tân Long, P. Kỳ Long</t>
  </si>
  <si>
    <t>Dự án Khu khách sạn của Công ty cổ phần xây dựng và khai thác khoáng sản Miền Tây</t>
  </si>
  <si>
    <t>Tân Long, P. Kỳ Long</t>
  </si>
  <si>
    <t>Dự án Khu dịch vụ hậu cảng của Công ty cổ phần cảng Vũng Áng Lào - Việt (phần sử dụng để đổ vật liệu nạo vét)</t>
  </si>
  <si>
    <t>Thôn Hải Phong, Phúc Thành, X. Kỳ Lợi</t>
  </si>
  <si>
    <t>Mở rộng Dự án Xây dựng hệ thống kho bãi tập kết vật tư và lưu trữ hàng hóa của Công ty cổ phần đầu tư và thương mại Vũng Áng</t>
  </si>
  <si>
    <t>Thôn Hải Phong, X. Kỳ Lợi</t>
  </si>
  <si>
    <t>Dự án Cửa hàng xăng dầu Nam Hà Tĩnh của Công ty cổ phần tư vấn đầu tư phát triển Hà Tĩnh</t>
  </si>
  <si>
    <t>TDP Quyết Tiến, P. Kỳ Phương</t>
  </si>
  <si>
    <t xml:space="preserve">Dự án Cửa hàng xăng dầu của Cty TNHH Hướng Thiện </t>
  </si>
  <si>
    <t>Đường tránh QL1, P. Kỳ Trinh</t>
  </si>
  <si>
    <t>Dự án Cửa hàng xăng dầu và TMDV của Công ty CP Xăng dầu Dầu Khí Vũng Áng</t>
  </si>
  <si>
    <t>Km573+900 (T), Lô đất E20, P. Kỳ Trinh</t>
  </si>
  <si>
    <t>Dự án nhà máy chế biến thuỷ sản đông lạnh xuất khẩu của công ty TNHH Growbest</t>
  </si>
  <si>
    <t>TDP Đông Yên,  P. Kỳ Phương</t>
  </si>
  <si>
    <t>Dự án Nhà máy xử lý và tái chế tro xỉ Nhiệt điện Vũng Áng I của Công ty CP Đầu tư và xử lý chất thải công nghiệp Vũng Áng (phần DT còn lại)</t>
  </si>
  <si>
    <t>Dự án đầu tư tổ hợp chế biến sâu Titan, Zircon và Rutile nhân tạo Khu kinh tế Vũng Áng</t>
  </si>
  <si>
    <t>P. Kỳ Thịnh, P. Kỳ Phương, P. Kỳ Long, X. Kỳ Lợi</t>
  </si>
  <si>
    <t>Nhà Máy nhiệt điện Vũng Áng 2</t>
  </si>
  <si>
    <t>Tuyến ống thải tro xỉ dự án Nhà máy Nhiệt điện Vũng Áng 2 của Công ty Cổ phần nhiệt điện Vũng Áng 2</t>
  </si>
  <si>
    <t>X. Kỳ Lợi</t>
  </si>
  <si>
    <t>Bãi thi công và các hạng mục phụ trợ nhà máy Nhiệt điện Vũng Áng 2 (3 khu đất)</t>
  </si>
  <si>
    <t>Bãi đổ đất hữu cơ Nhà máy Nhiệt điện Vũng Áng 2</t>
  </si>
  <si>
    <t>P. Kỳ Trinh</t>
  </si>
  <si>
    <t>Bãi thải xỉ Nhà máy nhiệt điện Vũng Áng 2</t>
  </si>
  <si>
    <t>Đường từ Quốc Lộ 1A đi cảng Sơn Dương giai đoạn 2</t>
  </si>
  <si>
    <t>P. Kỳ Long</t>
  </si>
  <si>
    <t>Các tuyến đường vào đường trục trung tâm KĐT du lịch Kỳ Nam</t>
  </si>
  <si>
    <t>Dự án đầu tư XD công trình đường từ Khu TĐC Kỳ Phương đến nhà máy nhiệt điện Vũng Áng III và KCN phụ trợ, KKT Vũng Áng (Đoạn còn lại)</t>
  </si>
  <si>
    <t>P. Kỳ Phương</t>
  </si>
  <si>
    <t>Đường trục ngang KĐT Kỳ Long - KCN đa ngành (giai đoạn 2)</t>
  </si>
  <si>
    <t>P. Kỳ Thịnh</t>
  </si>
  <si>
    <t>Xây dựng âu tránh trú bão</t>
  </si>
  <si>
    <t>Thôn Hải Hà, X. Kỳ Hà</t>
  </si>
  <si>
    <t>Hệ thông kênh tách nước phân lũ cho các xã phía nam huyện Kỳ Anh ( giai đoạn 2 và 3 từ cầu Tây Yên - Hoà Lộc)</t>
  </si>
  <si>
    <t>Hệ thống thu gom xử lý nước thải KKT Vũng Áng (giai đoạn 1)</t>
  </si>
  <si>
    <t>P. Kỳ Phương, X. Kỳ Nam, P. Kỳ Thịnh</t>
  </si>
  <si>
    <t>Trạm quan trắc nước thải tự động, liên tục tại Cty TNHH Gang thép Hưng nghiệp Formosa Hà Tĩnh</t>
  </si>
  <si>
    <t>Cạnh tường rào Fomosa,  P. Kỳ Phương</t>
  </si>
  <si>
    <t>Nhà ở cán bộ Công nhân viên Nhà máy Nhiệt điện Vũng Áng II (Đất ở 2,14 ha; Đất hạ tầng 0,91 ha)</t>
  </si>
  <si>
    <t>Cụm công nghiệp Kỳ Ninh</t>
  </si>
  <si>
    <t>Thôn Tam Hải, X. Kỳ Ninh</t>
  </si>
  <si>
    <t>Mở rộng Trường mầm non Kỳ Nam</t>
  </si>
  <si>
    <t>Con Mối, Thôn Tân Thành, X. Kỳ Nam</t>
  </si>
  <si>
    <t>Đường ven biển đoạn qua Kỳ Ninh</t>
  </si>
  <si>
    <t>X. Kỳ Ninh</t>
  </si>
  <si>
    <t>Đường từ công viên Hồ Mộc Hương đi khu sản xuất chăn nuôi  Mũi Động, phường Kỳ Trinh dài 1,4km, rộng 10m</t>
  </si>
  <si>
    <t>Đường trục chính từ QL 1A đến trung tâm khu kinh tế Vũng Áng dài 2,8km; rộng 36 m</t>
  </si>
  <si>
    <t>Tuyến đường từ Quốc lộ 1A đi Hồ Mộc Hương</t>
  </si>
  <si>
    <t>XD Kè kết hợp đường 2 bên bờ Hưng Trí</t>
  </si>
  <si>
    <t>P. Hưng Trí, X. Kỳ Hoa</t>
  </si>
  <si>
    <t>Cải tạo mạch vòng 35kV giữa TBA 110kV Kỳ Anh và 1BA 110kV Cẩm Xuyên</t>
  </si>
  <si>
    <t>P. Hưng Trí</t>
  </si>
  <si>
    <t>Xây dựng Đường dây, trạm biến áp chống quá tải và giảm tổn thất điện năng</t>
  </si>
  <si>
    <t>Nhà máy xử lý nước thải tập trung trên địa bàn thị xã Kỳ Anh thuộc hệ thống thu gom xử lý nước thải (Dự án Phát triển tổng hợp các đô thị động lực - Tiểu dự án đô thị Kỳ Anh)</t>
  </si>
  <si>
    <t>Thôn Bắc Hà, X. Kỳ Hà</t>
  </si>
  <si>
    <t>Tính tiền sử dụng đất</t>
  </si>
  <si>
    <t>Đất ở nông thôn (xen dắm)</t>
  </si>
  <si>
    <t>Thôn Hoa Trung, Hoa Đông, Hoa Thắng, Hoa Tân, X. Kỳ Hoa</t>
  </si>
  <si>
    <t>Khu dân cư Bàu Đá (QH 6,50 ha)</t>
  </si>
  <si>
    <t>Vùng Đồng Lấm, Bàu Đá, X. Kỳ Hoa</t>
  </si>
  <si>
    <t>Đấu giá QSD đất</t>
  </si>
  <si>
    <t>Khu DV tổng hợp và dân cư Hoa Trung của CT TNHH Hùng Cường</t>
  </si>
  <si>
    <t>Thôn Hoa Trung, X. Kỳ Hoa</t>
  </si>
  <si>
    <t>Khu dân cư Mang Tang (giai đoạn 2)</t>
  </si>
  <si>
    <t>Vùng Mang Tang, thôn Quý Huệ, X. Kỳ Nam</t>
  </si>
  <si>
    <t>Thôn Quý Huệ X. Kỳ Nam</t>
  </si>
  <si>
    <t>Thôn Hải Hà, X. Kỳ Ninh</t>
  </si>
  <si>
    <t>Thôn Tân Thắng, X. Kỳ Ninh</t>
  </si>
  <si>
    <t>Khu dân cư Tân Thắng (giai đoạn 2)</t>
  </si>
  <si>
    <t>Đất ở đô thị (Cầu Bàu 1)</t>
  </si>
  <si>
    <t xml:space="preserve">TDP Tân Hà, Tân Tiến, P. Hưng Trí </t>
  </si>
  <si>
    <t>Đất ở đô thị (Cửa Nương)</t>
  </si>
  <si>
    <t>TDP Hưng Phú, P. Hưng Trí</t>
  </si>
  <si>
    <t>Khu dân cư Cánh Buồm (Đất ở 5,85 ha; Đất hạ tầng 2,51 ha)</t>
  </si>
  <si>
    <t>Cánh Buồm, Khu phố 3, P. Hưng Trí</t>
  </si>
  <si>
    <t>Bàu Đá, Tổ dân phố 1, P. Hưng Trí</t>
  </si>
  <si>
    <t>Đất ở đô thị (đồng Tùng)</t>
  </si>
  <si>
    <t>TDP Hoàng Trinh, P. Kỳ Trinh</t>
  </si>
  <si>
    <t>Khu dân cư Nam bờ Hưng Trí (Đất ở 3,30 ha; Đất hạ tầng 1,41 ha)</t>
  </si>
  <si>
    <t>Nam bờ Hưng Trí, TDP Hưng Nhân, P. Hưng Trí</t>
  </si>
  <si>
    <t>XD chùa Vĩnh Phúc và Trung tâm phật giáo thị xã Kỳ Anh</t>
  </si>
  <si>
    <t>TDP Hồng Hải I,  P. Kỳ Phương</t>
  </si>
  <si>
    <t>Hợp tác xã sản xuất rau và dịch vụ nông nghiệp Tân Hảo</t>
  </si>
  <si>
    <t>Khu trang trại nông nghiệp</t>
  </si>
  <si>
    <t>Thôn Minh Đức, X. Kỳ Nam</t>
  </si>
  <si>
    <t xml:space="preserve">Điểm trưng bày sản phẩm </t>
  </si>
  <si>
    <t>Tam Hải 2 - X. Kỳ Ninh</t>
  </si>
  <si>
    <t>Trụ sở HTX tổng hợp</t>
  </si>
  <si>
    <t>Thôn Tân Thành, X. Kỳ Nam</t>
  </si>
  <si>
    <t xml:space="preserve">Dự án Đầu tư khai thác và chế biến đá xây dựng của Công ty Cổ phần tập đoàn Hoành Sơn </t>
  </si>
  <si>
    <t>P. Kỳ Liên, P. Kỳ Phương</t>
  </si>
  <si>
    <t>Dự án khai thác quặng Thạch anh bằng phương pháp lộ thiên của Công ty Khoáng sản và thương mại Hà Tĩnh</t>
  </si>
  <si>
    <t>Đất san lấp mỏ núi Động Ván</t>
  </si>
  <si>
    <t>XD Trường mầm non Kỳ Trinh</t>
  </si>
  <si>
    <t>TDP Quyền Thượng, P. Kỳ Trinh</t>
  </si>
  <si>
    <t>Đường vào Khu nhà máy chính Nhà máy nhiệt điện Vũng Áng 2</t>
  </si>
  <si>
    <t>XD hạ tầng Khu tái định cư xã Kỳ Lợi giai đoạn 2 (QH 7,93 ha)</t>
  </si>
  <si>
    <t>P. Kỳ Trinh, P. Hưng Trí</t>
  </si>
  <si>
    <t>Khu vục hệ thống nước làm mát, trạm bơm, cầu cảng</t>
  </si>
  <si>
    <t>Thôn Hải Phong X. Kỳ Lợi</t>
  </si>
  <si>
    <t>Đường ống xả nước làm mát kéo dài VA1</t>
  </si>
  <si>
    <t xml:space="preserve">Điểm trung chuyển rác </t>
  </si>
  <si>
    <t>Thôn Tiến Thắng, X. Kỳ Ninh</t>
  </si>
  <si>
    <t>Thôn Tân Tiến, X. Kỳ Ninh</t>
  </si>
  <si>
    <t>Thôn Bàn Hải, X. Kỳ Ninh</t>
  </si>
  <si>
    <t>Toàn xã, X. Kỳ Ninh</t>
  </si>
  <si>
    <t>Đất ở đô thị (xen dắm)</t>
  </si>
  <si>
    <t>Toàn phường, P. Kỳ Trinh</t>
  </si>
  <si>
    <t>Toàn phường, P. Hưng Trí</t>
  </si>
  <si>
    <t>Khu trang trại chăn nuôi lợn thương phẩm tại Vùng Cồn Mã</t>
  </si>
  <si>
    <t>Thôn Vĩnh Thuận, X. Kỳ Ninh</t>
  </si>
  <si>
    <t>Trung tâm dịch vụ thể thao Kỳ Anh</t>
  </si>
  <si>
    <t>Trung tâm Dịch vụ tổng hợp</t>
  </si>
  <si>
    <t>Đường kết nối đô thị trung tâm thuộc dự án Phát triển các đô thị động lực - Tiểu dự án đô thị Kỳ Anh</t>
  </si>
  <si>
    <t>Mở rộng đường trục ngang KĐT Trung tâm - KĐT du lịch Kỳ Ninh giai đoạn 1 (thuộc quy hoạch đường 62m)</t>
  </si>
  <si>
    <t>Nâng cấp đường ven biển Xuân Hội - Thạch Khê - Vũng Áng</t>
  </si>
  <si>
    <t>Khu dịch vụ hậu cảng và Đầu mối Logictic của QH chi tiết bến cảng Vũng Áng - Sơn Dương (thu hồi đất ông Thông Văn Cường)</t>
  </si>
  <si>
    <t>Dự án Bến số 4 - Cảng tổng hợp Quốc tế Hoành Sơn</t>
  </si>
  <si>
    <t>Nâng cao độ tin cậy cung cấp điện của lưới điện trung áp 35Kv đoạn qua thị xã Kỳ Anh theo phương pháp đa chia - đa nối</t>
  </si>
  <si>
    <t>P. Kỳ Trinh, P. Hưng Trí, X. Kỳ Hà</t>
  </si>
  <si>
    <t>Dự án Trang trại phong điện HBRE Hà Tĩnh</t>
  </si>
  <si>
    <t>P. Kỳ Trinh, P. Kỳ Thịnh, P. Kỳ Long, P. Kỳ Liên, P. Kỳ Phương</t>
  </si>
  <si>
    <t xml:space="preserve">XD Trường mầm non </t>
  </si>
  <si>
    <t>TDP Hưng Thịnh, P. Hưng Trí</t>
  </si>
  <si>
    <t>Cầu và bến thả hoa đăng tại Đền thờ Chế Thắng phu nhân Nguyễn Thị Bích Châu</t>
  </si>
  <si>
    <t>Mở rộng khuôn viên đền công chúa Liễu Hạnh</t>
  </si>
  <si>
    <t>Vùng Bệnh viện cũ, Chăn nuôi, X. Kỳ Hoa</t>
  </si>
  <si>
    <t>Thôn Tam Hải 2, X. Kỳ Ninh</t>
  </si>
  <si>
    <t>Khu dân cư Tân Thắng (giai đoạn 1)</t>
  </si>
  <si>
    <t>Xây dựng ĐZ, TBA chống quá tải và giảm tổn thất điện năng lưới điện các xã, phường thuộc thị xã Kỳ Anh, tỉnh Hà Tĩnh năm 2020</t>
  </si>
  <si>
    <t>P. Kỳ Long, X. Kỳ Hoa, P. Hưng Trí</t>
  </si>
  <si>
    <t>XD Đường dây 500kV Vũng Áng - Quảng Trạch, đoạn đi qua địa bàn tỉnh Hà Tĩnh (Mạch 3)</t>
  </si>
  <si>
    <t>X. Kỳ Lợi, X. Kỳ Nam, P. Kỳ Trinh, P. Kỳ Thịnh, P. Kỳ Long, P. Kỳ Liên, P. Kỳ Phương, P. Hưng Trí, X. Kỳ Hoa</t>
  </si>
  <si>
    <t>Quảng trường khu du lịch biển Kỳ Ninh</t>
  </si>
  <si>
    <t>Đường trục trung tâm đi quảng trường khu du lịch biển Kỳ Ninh</t>
  </si>
  <si>
    <t>Lâm viên khu đô thị Trung tâm thị xã Kỳ Anh (đồi Cụp Bắp)</t>
  </si>
  <si>
    <t>P. Hưng Trí, P. Kỳ Trinh</t>
  </si>
  <si>
    <t>Tổ hợp Du lịch, thể thao, nghĩ dưỡng ECO LAND của Công ty Cổ phần ECO LAND</t>
  </si>
  <si>
    <t>Nhà máy sản xuất Bún ngô của Công ty cổ phần Đỗ Lạng Sơn</t>
  </si>
  <si>
    <t>Tổng kho xăng dầu Phúc Lâm Petro Hà Tĩnh</t>
  </si>
  <si>
    <t>Cảng trung tâm tiếp nhận và phân phối khí thiên nhiên hóa lỏng (LNG) nhập khẩu tại Hà Tĩnh và ASEAN</t>
  </si>
  <si>
    <t>X. Kỳ Lợi, P. Kỳ Thịnh</t>
  </si>
  <si>
    <t>Nhà máy sản xuất vật liệu xây dựng thế hệ mới</t>
  </si>
  <si>
    <t>P. Kỳ Thịnh, P. Kỳ Long</t>
  </si>
  <si>
    <t>Tổ hợp Điện khí LNG Vũng Áng 3</t>
  </si>
  <si>
    <t>Xây dựng ĐZ, TBA nâng cao chất lượng điện năng tại phường Kỳ Trinh, Kỳ Thịnh</t>
  </si>
  <si>
    <t>P. Kỳ Trinh, P. Kỳ Thịnh</t>
  </si>
  <si>
    <t>Dự án đường Vành đai phía Nam Khu kinh tế Vũng Áng</t>
  </si>
  <si>
    <t>P. Kỳ Thịnh, P. Kỳ Long, P. Kỳ Liên</t>
  </si>
  <si>
    <t>Dự án Đường từ Khu công nghiệp đa ngành đi khu công nghệ cao Khu kinh tế Vũng Áng</t>
  </si>
  <si>
    <t>Dự án kỹ thuật khu vực hậu cảng Vũng Áng (giai đoạn 1)</t>
  </si>
  <si>
    <t>Dự án Đường trục chính trung tâm nối Quốc lộ 1B đến cụm Cảng nước sâu Sơn Dương tỉnh Hà Tĩnh</t>
  </si>
  <si>
    <t>Trụ sở công an phường Kỳ Trinh</t>
  </si>
  <si>
    <t>Xử lý sạt lở bờ biển xã Kỳ Nam, thị xã Kỳ Anh</t>
  </si>
  <si>
    <t>Chuyển mục đích CLN,BHK (cùng thửa với đất ở) sang ONT</t>
  </si>
  <si>
    <t>Toàn thị xã</t>
  </si>
  <si>
    <t>Chuyển mục đích CLN,BHK (cùng thửa với đất ở) sang ODT</t>
  </si>
  <si>
    <t>Đường dây 500kV Vũng Áng - rẽ Hà Tĩnh - Đà Nẵng</t>
  </si>
  <si>
    <t>X. Kỳ Hoa, P. Hưng Trí, P. Kỳ Trinh, X. Kỳ Lợi</t>
  </si>
  <si>
    <t xml:space="preserve">Nâng cấp tuyến đường từ ngõ 32 đường Hoàng Xuân Hãn đến ngõ 391 đường Lê Đại Hành, phường Hưng Trí </t>
  </si>
  <si>
    <t>P.  Hưng Trí</t>
  </si>
  <si>
    <t xml:space="preserve">Nâng cấp tuyến đường từ ngõ 391 đường Lê Đại Hành qua trường TH Hoa Sen đi chợ mới Kỳ Anh, phường Hưng Trí </t>
  </si>
  <si>
    <t xml:space="preserve">Nâng cấp đường Nguyễn Biểu đoạn từ ngã 3 chợ Chùa đến UBND phường Kỳ Trinh, thị xã Kỳ Anh </t>
  </si>
  <si>
    <t>P.  Kỳ Trinh</t>
  </si>
  <si>
    <t>Nâng cấp đường giao thông tổ dân phố Hưng Lợi, Hưng Nhân, phường Hưng Trí, thị xã Kỳ Anh</t>
  </si>
  <si>
    <t>Sửa chữa, nâng cấp đường Lý Tự Trọng đoạn từ QL 1A đến công viên Nguyễn Trọng Bình, phường Hưng Trí</t>
  </si>
  <si>
    <t>Trạm quan trắc môi trường nước biển tự động, liên tục</t>
  </si>
  <si>
    <t>Khu vực Mũi Dung, xã Kỳ Lợi</t>
  </si>
  <si>
    <t>Đường dây 110kV và Trạm biến áp 110kV dự án Trang trại Phong điện HBRE Hà Tĩnh</t>
  </si>
  <si>
    <t>P. Kỳ Long, P. Kỳ Thịnh, P. Kỳ Trinh</t>
  </si>
  <si>
    <t>TỔNG</t>
  </si>
  <si>
    <t>Đất 
khác</t>
  </si>
  <si>
    <t>Dự kiến 
thời điểm định giá đất (tháng nào?)</t>
  </si>
  <si>
    <t>Đất trụ Sở làm việc Công An xã</t>
  </si>
  <si>
    <t>Xã Xuân Viên</t>
  </si>
  <si>
    <t>Bồi thường khi nhà nước thu hồi đất</t>
  </si>
  <si>
    <t>Xã Xuân Phổ</t>
  </si>
  <si>
    <t>Xã Xuân Hải</t>
  </si>
  <si>
    <t>Đất trụ Sở làm việc Công An TT Xuân An</t>
  </si>
  <si>
    <t>TT Xuân An</t>
  </si>
  <si>
    <t>Hạ tầng kỹ thuật Khu công nghiệp Gia Lách</t>
  </si>
  <si>
    <t>Các lô đất thuộc qui hoạch khu công nghiệp Gia Lách</t>
  </si>
  <si>
    <t>Đất cụm công nghiệp Xuân Mỹ</t>
  </si>
  <si>
    <t>Xã Xuân Mỹ</t>
  </si>
  <si>
    <t>Dự án xây dựng Nhà máy may ProSports Nghi Xuân tại xã Xuân Mỹ của Công ty may thể thao chuyên nghiệp Nghi Xuân</t>
  </si>
  <si>
    <t>Đường giao thông nối QL1A đến bãi đỗ xe đền chợ Củi xã Xuân Hồng</t>
  </si>
  <si>
    <t>Xã Xuân Hồng</t>
  </si>
  <si>
    <t>Xây dựng các tuyến đường nội thị của thị trấn Xuân An, huyện Nghi Xuân</t>
  </si>
  <si>
    <t>Nâng cấp tuyến đường giao thông liên xã Hải - Yên - Thành, huyện Nghi Xuân</t>
  </si>
  <si>
    <t>Xã Xuân Yên</t>
  </si>
  <si>
    <t>Xã Xuân Thành</t>
  </si>
  <si>
    <t>Xây dựng tuyến đường qua khu xử lý rác thải tại xã Xuân Thành, huyện Nghi Xuân</t>
  </si>
  <si>
    <t>Bãi đậu xe, đường nối Quốc Lộ 1A vào Khu di tích LS-VH Quốc gia Đền chợ Củi, xã Xuân Hồng</t>
  </si>
  <si>
    <t>Nâng cấp tuyến đường giao thông trục xã 04 Viên - Lĩnh</t>
  </si>
  <si>
    <t>Xã Xuân Lĩnh</t>
  </si>
  <si>
    <t>Nâng cấp tuyến đường HL 01 (Giang- Viên- Lĩnh) đoạn qua thôn An Tiên, xã Xuân Giang</t>
  </si>
  <si>
    <t>Xã Xuân Giang</t>
  </si>
  <si>
    <t>Đê Hội Thống Giai đoạn 2</t>
  </si>
  <si>
    <t>xã Xuân Viên</t>
  </si>
  <si>
    <t>Lô đất xử lý đơn kiến nghị của công dân</t>
  </si>
  <si>
    <t>Xử lý ngập úng vùng đất SX nông nghiệp khu công nghiệp Gia Lách</t>
  </si>
  <si>
    <t>Xây dựng ĐZ,TBA nâng cao chất lượng điện năng tại các xã Xuân Hải, Xuân Trường, Xuân Hội, Xuân Mỹ thuộc huyện Nghi Xuân, tỉnh Hà Tĩnh năm 2021</t>
  </si>
  <si>
    <t>Lộ xuất tuyến 35Kv sau TBA 110 Nghi Xuân</t>
  </si>
  <si>
    <t>Cải tạo DZ 100 KV Hưng Đông - Can Lộc</t>
  </si>
  <si>
    <t>Xã Xuân Lam</t>
  </si>
  <si>
    <t>Xây dựng trạm biến áp</t>
  </si>
  <si>
    <t>Xã Đan Trường</t>
  </si>
  <si>
    <t>Xã Xuân Hội</t>
  </si>
  <si>
    <t>Xã Cổ Đạm</t>
  </si>
  <si>
    <t>XD mạch vòng cấp điện cho trạm biến áp Nghi Xuân và chống quá tải lưới điện huyện Nghi Xuân</t>
  </si>
  <si>
    <t>TT Tiên Điền</t>
  </si>
  <si>
    <t>Chống quá tải và nâng cao độ tin cậy cung cấp điện trên lưới điện</t>
  </si>
  <si>
    <t>Xã Cương Gián</t>
  </si>
  <si>
    <t>Xây dựng trạm biến áp, đường dây huyện Nghi Xuân</t>
  </si>
  <si>
    <t>Xã Xuân Liên</t>
  </si>
  <si>
    <t>Xây dựng 2 lộ xuất tuyến 22KV mạch kép sau TBA 110KV Nghi Xuân để cải tạo đường dây 971,973 TGNX lên vận hành cấp điện áp 22KV</t>
  </si>
  <si>
    <t>Mở rộng chợ Xuân An</t>
  </si>
  <si>
    <t>Mở rộng khu di tích LS-VH Nguyễn Công Trứ</t>
  </si>
  <si>
    <t>Khu dân cư NTM Song Long</t>
  </si>
  <si>
    <t>Bồi thường khi nhà nước thu hồi đất + thu tiền sử dụng đất</t>
  </si>
  <si>
    <t>Giá khởi điểm đấu giá QSD đất</t>
  </si>
  <si>
    <t>Khu dân cư nông thôn mới Trung Vân</t>
  </si>
  <si>
    <t>Khu dân cư nông thôn mới Trường Quý</t>
  </si>
  <si>
    <t>Dự án Khu dân cư xã Xuân Giang (thôn Hồng Thịnh)</t>
  </si>
  <si>
    <t>Đất ở xen dắm thôn 1</t>
  </si>
  <si>
    <t>Đất ở xen dắm thôn 3</t>
  </si>
  <si>
    <t>Đất ở thôn Tân Ninh Châu</t>
  </si>
  <si>
    <t>Đất ở thôn Hội Thái</t>
  </si>
  <si>
    <t>Dự án khu dân cư xã  Xuân Giang</t>
  </si>
  <si>
    <t>Đất ở thôn Hội Tiến</t>
  </si>
  <si>
    <t>Đất ở Hội Thành</t>
  </si>
  <si>
    <t>Đất ở thôn Thanh Văn</t>
  </si>
  <si>
    <t>Đất ở thôn Thành Sơn</t>
  </si>
  <si>
    <t>Xen dắm  tại các thôn</t>
  </si>
  <si>
    <t>Vùng Đồng Nương thôn An Phúc Lộc</t>
  </si>
  <si>
    <t>Xen dắm đất ở thôn Thuận Mỹ</t>
  </si>
  <si>
    <t>Xen dắm dân cư thôn Hợp Giáp ( Nhà Ngâm)</t>
  </si>
  <si>
    <t>Xen dắm dân cư thôn Vân Thanh Bắc, Thuận Hợp và Kỳ Đông</t>
  </si>
  <si>
    <t>Đất ở Thôn 1. thôn 4 và thôn 5</t>
  </si>
  <si>
    <t>Đất ở khu dân cư nông thôn  vùng Đồng Xuân Hải thôn 7</t>
  </si>
  <si>
    <t>Đất ở Thanh Văn</t>
  </si>
  <si>
    <t>Khu đô thị mới Xuân Thành</t>
  </si>
  <si>
    <t xml:space="preserve"> Xen dặm đất ở TDP Hòa Thuận 1</t>
  </si>
  <si>
    <t>Xen dặm đất ở TDP Hòa Thuận 2</t>
  </si>
  <si>
    <t>Vùng dân cư Cây Sanh TDP7</t>
  </si>
  <si>
    <t>Xen dắm Dân cư  phía đông trường 
Mầm Non TDP 4</t>
  </si>
  <si>
    <t>Thiền Viện Trúc Lâm (thôn Trung Sơn)</t>
  </si>
  <si>
    <t>Giá bồi thường khi nhà nước thu hồi đất</t>
  </si>
  <si>
    <t>Xây dựng nhà máy nước</t>
  </si>
  <si>
    <t>xã Cổ Đạm</t>
  </si>
  <si>
    <t>Đất ở thôn Bắc Mới thôn Đại Đồng</t>
  </si>
  <si>
    <t>Đất ở thôn Bắc Sơn, Nam Mới, Song Long, Song Nam, Đại Đồng.</t>
  </si>
  <si>
    <t>Đất ở nông thôn (Bàng Trung thôn Thịnh Mỹ)</t>
  </si>
  <si>
    <t>Đất ở (thôn Bình Phúc, Trường Vĩnh, Trường Thanh, Song Giang)</t>
  </si>
  <si>
    <t>Đất ở xen dắm các thôn còn lại</t>
  </si>
  <si>
    <t>Đất ở (vùng Đồng Nẩy, thôn 1, Trạm Than)</t>
  </si>
  <si>
    <t>Đất ở vùng B19, thôn 5</t>
  </si>
  <si>
    <t>Đất ở thôn 1</t>
  </si>
  <si>
    <t>Đất ở (thôn Linh Trù)</t>
  </si>
  <si>
    <t>Đất ở xen dắm dân cư (thôn Phúc Mỹ)</t>
  </si>
  <si>
    <t>Đất ở thôn Thịnh Mỹ</t>
  </si>
  <si>
    <t>Đất ở xen dắm đất ở thôn 2, 3,5</t>
  </si>
  <si>
    <t>Đất ở thôn Hội Thủy</t>
  </si>
  <si>
    <t>Đất ở xen dắm thôn Yên Thông</t>
  </si>
  <si>
    <t>Đất ở thôn Lam Thủy</t>
  </si>
  <si>
    <t>Ddất ở thôn An Tiên 3 vùng</t>
  </si>
  <si>
    <t>Đất ở vùng thôn 7+8</t>
  </si>
  <si>
    <t>Đất ở thôn Hồng Thịnh</t>
  </si>
  <si>
    <t>Đất ở thôn Hồng Khánh 3 vùng</t>
  </si>
  <si>
    <t>Đất ở xen dắm thôn hồng nhất</t>
  </si>
  <si>
    <t xml:space="preserve">Đất ở thôn Phú Quý </t>
  </si>
  <si>
    <t>Đất ở Cồn Trạng  thôn Quang Mỹ</t>
  </si>
  <si>
    <t>Đất ở vùng xen dắm khu dân cư thôn Trường An</t>
  </si>
  <si>
    <t>Đất ở vùng xen dắm khu dân cư thôn 4,5,6,8,9 cũ.( Nhà văn hóa các thôn), nay là thôn Kiều Văn và Thống Nhất</t>
  </si>
  <si>
    <t>Đất ở tái định cư Thôn Hợp Giáp</t>
  </si>
  <si>
    <t>Xen dắm đất ở Thôn Yên Lợi</t>
  </si>
  <si>
    <t>Đất ở xen dặm đất ở TDP An Mỹ</t>
  </si>
  <si>
    <t>Đất ở xen dặm đất ở TDP Minh Quang</t>
  </si>
  <si>
    <t>Đất ở dân cư khối 4 (hiền Block)</t>
  </si>
  <si>
    <t>Đất ở mới (Trạm Kiểm dịch động vật nội địa cũ)</t>
  </si>
  <si>
    <t>5</t>
  </si>
  <si>
    <t>3</t>
  </si>
  <si>
    <t>6</t>
  </si>
  <si>
    <t>4</t>
  </si>
  <si>
    <t>10</t>
  </si>
  <si>
    <t>9</t>
  </si>
  <si>
    <t xml:space="preserve">TỔNG CỘNG </t>
  </si>
  <si>
    <t>Trụ sở công an xã</t>
  </si>
  <si>
    <t>Thôn Bình Tiến , xã Tân Lâm Hương</t>
  </si>
  <si>
    <t>Theo kế hoạch GPMB</t>
  </si>
  <si>
    <t>Trung Phú , xã Thạch Thắng</t>
  </si>
  <si>
    <t>Thôn Tân Lộc, xã Nam Điền</t>
  </si>
  <si>
    <t>Trụ sở công an  xã</t>
  </si>
  <si>
    <t>Thôn Hồng Dinh, thôn Trần Phú, xã Thạch Trị</t>
  </si>
  <si>
    <t>Trại tạm giam Công an Tỉnh</t>
  </si>
  <si>
    <t>Xã Lưu Vĩnh Sơn</t>
  </si>
  <si>
    <t>Dự án bảo vệ nước thượng nguồn hồ Bộc Nguyên</t>
  </si>
  <si>
    <t>Xã Nam Điền</t>
  </si>
  <si>
    <t xml:space="preserve">Trung Tâm Nghiên Cứu Bảo Tồn Văn Hóa </t>
  </si>
  <si>
    <t>Thôn Tân Tiến , xã Tân Lâm Hương</t>
  </si>
  <si>
    <t>Mở rộng trường mầm non xã Thạch Đài</t>
  </si>
  <si>
    <t>Thôn Kỳ Phong, xã Thạch Đài</t>
  </si>
  <si>
    <t>Mở rộng trường tiểu học Thạch Long</t>
  </si>
  <si>
    <t>Xã Thạch Long</t>
  </si>
  <si>
    <t>Mở rộng trường mầm non Thạch Kênh</t>
  </si>
  <si>
    <t>Thôn Tri Lễ, xã Thạch Kênh</t>
  </si>
  <si>
    <t>Mở rộng sân thể thao thôn 17</t>
  </si>
  <si>
    <t>Thôn 17, xã Tân Lâm Hương</t>
  </si>
  <si>
    <t xml:space="preserve">Sân Bóng Thôn Tân Tiến </t>
  </si>
  <si>
    <t>Đường giao thông trung tâm xã Lưu Vĩnh Sơn (Tỉnh lộ 3 đi trụ sở xã Bắc Sơn cũ)</t>
  </si>
  <si>
    <t>Dự án: Đường giao thông trục chính xã Lưu Vĩnh Sơn</t>
  </si>
  <si>
    <t>Nâng cấp, mở rộng đường nối Quốc lộ 1 tại ngã 3 Thạch Long đi đường tỉnh ĐT.549</t>
  </si>
  <si>
    <t>Xã Thạch Long, Thạch Sơn</t>
  </si>
  <si>
    <t>Dự án thánh phần 1: Đường trục ngang khu du lịch biển Văn Trị</t>
  </si>
  <si>
    <t>Xã Thạch Văn, xã Thạch Trị</t>
  </si>
  <si>
    <t>Dự án thành phần 2: Nâng cấp đường trục xã Thạch Thắng</t>
  </si>
  <si>
    <t>Xã Thạch Thắng</t>
  </si>
  <si>
    <t>Dự án thành phần 3: Đường giao thông nông thôn xã Thạch Hải</t>
  </si>
  <si>
    <t>Xã Thạch Hải</t>
  </si>
  <si>
    <t>Dự án thành phần 4: Đường giao thông phục vụ sản xuất muối và nuôi trồng thủy sản xã Thạch Bàn</t>
  </si>
  <si>
    <t>Xã Đỉnh Bàn</t>
  </si>
  <si>
    <t>Dự án nâng cấp mở rộng đường huyện lộ ĐH 102</t>
  </si>
  <si>
    <t>Xã Thạch Đài, xã Thạch Xuân</t>
  </si>
  <si>
    <t>Đường giao thông thôn Đại Hải</t>
  </si>
  <si>
    <t>Thôn Đại Hải, xã Thạch Hải</t>
  </si>
  <si>
    <t>Mở rộng đường Đồng Văn Năng</t>
  </si>
  <si>
    <t>Ngã 3 giao đường Đồng Văn Năng và QL1A, tổ dân phố 9, thị trấn Thạch Hà</t>
  </si>
  <si>
    <t>Tiểu dự án Cải thiện cơ sở hạ tầng đô thị Thạch Hà, huyện Thạch Hà, tỉnh Hà Tĩnh</t>
  </si>
  <si>
    <t>Thị trấn Thạch Hà</t>
  </si>
  <si>
    <t>Dự án đường vào khu sản xuất tập trung xã Thạch Xuân</t>
  </si>
  <si>
    <t>Xã Thạch Xuân</t>
  </si>
  <si>
    <t>Đường Hàm Nghi kéo dài</t>
  </si>
  <si>
    <t>Nâng cấp đường giao  thông tuyến Vạn Đò đi thôn Sơn Tiến</t>
  </si>
  <si>
    <t>Xã Thạch Sơn</t>
  </si>
  <si>
    <t>Mở rộng đường Thôn Đình Hàn đi Thạch Kênh</t>
  </si>
  <si>
    <t>Đường giao thông LX03 (Tân Hương)</t>
  </si>
  <si>
    <t>Thôn Trung Thành, Mỹ Triều, Tân Hòa, Hương Long, xã Tân Lâm Hương</t>
  </si>
  <si>
    <t>Hạ tầng dân cư tổ 7, tổ 13</t>
  </si>
  <si>
    <t>Tổ 7, Tổ 13, thị trấn Thạch Hà</t>
  </si>
  <si>
    <t>Xử lý cấp bách đê Hữu Phủ, huyện Thạch Hà, đoạn từ K10+00 đến K15+315</t>
  </si>
  <si>
    <t>Xã Thạch Khê, xã Đỉnh Bàn, huyện Thạch Hà</t>
  </si>
  <si>
    <t>Dự án Củng cố, nâng cấp tuyến đê Hữu Phủ đoạn từ cầu Cửa Sót đến núi Nam Giới, huyện Thạch Hà</t>
  </si>
  <si>
    <t>Xã  Đỉnh Bàn, huyện Thạch Hà</t>
  </si>
  <si>
    <t>Dự án bồi thường, hổ trợ và TĐC bảo vệ môi trường khu vực thượng nguồn và ven hồ Bộc Nguyên (gd2)</t>
  </si>
  <si>
    <t>Dự án thành phần 7: Kênh tiêu úng phục vụ sản xuất và dân sinh xã Thạch Hải</t>
  </si>
  <si>
    <t>Cải tạo và nâng cấp hệ thống kênh tưới, tiêu phục vụ SXNN và thoát lũ vùng Bắc Thạch Hà nhằm ứng phó với biến đổi khí hậu (phần bổ sung tuyến nhánh số 01)</t>
  </si>
  <si>
    <t xml:space="preserve">Xã Thạch Ngọc, xã Việt Tiến </t>
  </si>
  <si>
    <t>Tiểu dự án thành phần Khắc phục, sữa chữa, nâng cấp tuyến đê Hữu Nghèn huyện Thạch Hà</t>
  </si>
  <si>
    <t>Xã Thạch Kênh, xã Thạch Sơn</t>
  </si>
  <si>
    <t>Xây dựng đường dây, trạm biến áp chống quá tải và giảm tổn thất điện năng các xã phía Tây, phía đông huyện Thạch Hà.</t>
  </si>
  <si>
    <t>Các xã: Thạch Xuân, Việt Tiến, Thạch Trị, Thạch Sơn, Đỉnh Bàn, Thạch Khê, Thạch Liên, Nam Điền, Lưu Vĩnh Sơn,  Thạch Ngọc,  Thạch Lạc, Thạch Hội, Tân Lâm Hương và thị trấn Thạch Hà</t>
  </si>
  <si>
    <t xml:space="preserve">Công trình xây dựng ĐZ, TBA chống quá tải và giảm tổn thất điện năng lưới điện </t>
  </si>
  <si>
    <t>Các xã: Thạch Hội, Đỉnh Bàn, Thạch Trị, Thạch Hải, Thạch Ngọc, Tân Lâm Hương, Thạch Đài</t>
  </si>
  <si>
    <t>Các xã: Lưu Vĩnh Sơn, Đỉnh Bàn, Tân Lâm Hương, Thạch Khê, Nam Điền, Lưu Vĩnh Sơn, Thị trấn Thạch Hà, Thạch Hội, Việt Tiến, Thạch Trị, Thạch Lạc</t>
  </si>
  <si>
    <t>Nhà máy xử lý nước thải của Tiểu dự án Cải thiện cơ sở hạ tầng đô thị Thạch Hà, huyện Thạch Hà, tỉnh Hà Tĩnh</t>
  </si>
  <si>
    <t>Thôn Nam Lĩnh, thôn Tùng Sơn, xã Nam Điền</t>
  </si>
  <si>
    <t>Tính tiền bồi thường, làm căn cứ xác định giá khởi điểm bán đấu giá</t>
  </si>
  <si>
    <t xml:space="preserve">Thôn Thống Nhất, Thôn Tân Lộc, xã Nam Điền </t>
  </si>
  <si>
    <t>Thôn Hòa Bình, Thống Nhất, Việt Yên, Yên Thượng, Tùng Lâm, Tùng Sơn, Trung Long, Lộc Hồ, Lâm Hưng, Phúc Điền, Tân Lộc, Nam Lĩnh, Tân Đông, Hưng Hòa, xã Nam Điền</t>
  </si>
  <si>
    <t>Thôn Trường Ngọc, nhà văn hoá thôn Trung Tâm, NVH thôn Ngọc Hà, xã Ngọc Sơn</t>
  </si>
  <si>
    <t>Tính tiền sử dụng đất, làm căn cứ xác định giá khởi điểm</t>
  </si>
  <si>
    <t>Đất ở nông thôn vùng Nương Xuông</t>
  </si>
  <si>
    <t>Vùng Nhà Máy, thôn Hòa Hợp, xã Thạch Kênh</t>
  </si>
  <si>
    <t>Đất ở dọc đường TL 26 (T. Đồng Giang)</t>
  </si>
  <si>
    <t>Phía Tây, phía Nam Thôn Đồng Giang, xã Thạch Khê</t>
  </si>
  <si>
    <t xml:space="preserve">Đất ở nông thôn </t>
  </si>
  <si>
    <t>Thôn Phú Quý (thôn mới), trạm điện cũ (Thôn Nguyên), Thôn Khang, thôn Lợi, thôn Thọ, xã Thạch Liên</t>
  </si>
  <si>
    <t>Tình tiền sử dụng đất</t>
  </si>
  <si>
    <t>Đất ở nông thôn (tái định cư của dự án AFĐ)</t>
  </si>
  <si>
    <t>Thôn Gia Ngải 1, Xã Thạch Long</t>
  </si>
  <si>
    <t>Thôn Gia Ngãi 1, xã Thạch Long</t>
  </si>
  <si>
    <t>Vùng Ô thôn Quý Hải, xã Thạch Ngọc</t>
  </si>
  <si>
    <t>Đồng Cơn Lã, đồng Mụ Cuồi, Dốc Truồng Rọ, Thôn Ngọc Sơn,Thôn Mỹ Châu, Thôn Quý Hải, xã Thạch Ngọc</t>
  </si>
  <si>
    <t xml:space="preserve">Dự án Chợ, hạ tầng đất ở nông thôn </t>
  </si>
  <si>
    <t>Thôn 17,  xã Tân Lâm Hương</t>
  </si>
  <si>
    <t>Tính tiền BT, làm căn cứ xác định giá khởi điểm</t>
  </si>
  <si>
    <t>Vùng Le Le, Vùng Đồng Làng, thôn Yên Lạc, xã Thạch Thắng</t>
  </si>
  <si>
    <t xml:space="preserve">Vùng Chiêu Liêu, Vùng Cổng Làng, thôn Trung Phú, thôn Cao Thắng, xã Thạch Thắng </t>
  </si>
  <si>
    <t>Tính tiền sủ dụng đất</t>
  </si>
  <si>
    <t>Đất ở xen dắm các thôn</t>
  </si>
  <si>
    <t>Các Thôn, xã Thạch Thắng</t>
  </si>
  <si>
    <t>đồng Cừng,  đồng Cạn (Thôn Cao Thắng), nhà Trênh (Thôn Hòa Bình(, xã Thạch Thắng</t>
  </si>
  <si>
    <t>Thôn Lộc Nội, xã Thạch Xuân</t>
  </si>
  <si>
    <t>Tính tiền sử dụng đất, làm căn cứ xác định giá khởi điểm bán đấu giá QSD đất</t>
  </si>
  <si>
    <t>Thôn Tân Thanh, xã Thạch Xuân</t>
  </si>
  <si>
    <t>làm căn cứ xác định giá khởi điểm bán đấu giá</t>
  </si>
  <si>
    <t>Thôn Trần Phú, xã Thạch Trị</t>
  </si>
  <si>
    <t>Tính tiền BT, làm căn cứ xác định giá khởi điểm, tính tiền sử dụng đất</t>
  </si>
  <si>
    <t>Đất ở vùng HL3 thôn Nam Văn,</t>
  </si>
  <si>
    <t>Thôn Nam Văn, xã Thạch Văn</t>
  </si>
  <si>
    <t>Tính tiền BT, lám giá khởi điểm bán đấu giá</t>
  </si>
  <si>
    <t>Thôn Kim Sơn, xã Lưu Vĩnh Sơn</t>
  </si>
  <si>
    <t>Tính tiền BT, tính tiền sử dụng đất</t>
  </si>
  <si>
    <t>Đất ở nông thôn vùng Mồ Trâu</t>
  </si>
  <si>
    <t>Thôn Phú Sơn, xã Tượng Sơn</t>
  </si>
  <si>
    <t>Thôn Nam Bình, Thôn Kỳ Phong, xã Thạch Đài</t>
  </si>
  <si>
    <t>Thu hồi đất, bồi thường GPMB tạo quỹ đất sạch hai bên đường Hàm Nghi để đấu giá đất</t>
  </si>
  <si>
    <t>Xã  Thạch Đài</t>
  </si>
  <si>
    <t>Thôn Bắc Thượng, xã Thạch Đài</t>
  </si>
  <si>
    <t>Khu đất thu hồi của Hợp tác xã Chăn nuôi khởi nghiệp Thạch Đài</t>
  </si>
  <si>
    <t>Thôn Liên Vinh, xã Thạch Đài</t>
  </si>
  <si>
    <t>Tổ 10, thôn Tây Sơn, xã Đỉnh Bàn</t>
  </si>
  <si>
    <t>Đất ở khe Trung Miệu</t>
  </si>
  <si>
    <t>Thôn  Tân Phong, xã Đỉnh Bàn</t>
  </si>
  <si>
    <t>Đất ở tổ 8 thôn Tân Phong</t>
  </si>
  <si>
    <t>Cạnh bưu điện xã, thôn Bình Sơn, xã Đỉnh Bàn</t>
  </si>
  <si>
    <t>Tính tiền BT, Tính tiền sử dụng đất</t>
  </si>
  <si>
    <t xml:space="preserve">Ông Quý Hoan, xã Đỉnh Bàn </t>
  </si>
  <si>
    <t>Đường 15B Trẹm Pooc, thôn Trường Xuân, xã Đỉnh Bàn</t>
  </si>
  <si>
    <t>Vùng Đập Họ, vùng Đội Lèn (thôn Văn Sơn), xã Đỉnh Bàn</t>
  </si>
  <si>
    <t xml:space="preserve">3 vung khe Trung Miệu, thôn Tân Phong, xã ĐỈnh Bàn </t>
  </si>
  <si>
    <t>Các thôn, xã Thạch Hội</t>
  </si>
  <si>
    <t>Thôn Thai Yên (mới) Thôn Liên Mỹ, xã Thạch Hội</t>
  </si>
  <si>
    <t>Tính tiền BT, làm căn cứ xác định giá khởi điểm bán đấu giá</t>
  </si>
  <si>
    <t>Thôn Hòa Lạc, xã Thạch Lạc</t>
  </si>
  <si>
    <t>Thôn Hòa Lạc, Thôn Quyết Tiến, xã Thạch Lạc</t>
  </si>
  <si>
    <t>Các thôn, xã Lưu Vĩnh Sơn</t>
  </si>
  <si>
    <t>Tính tiền sư dụng đất</t>
  </si>
  <si>
    <t>Vùng Trộ Khánh, Thôn Trung Tiến, xã Việt Tiến</t>
  </si>
  <si>
    <t>làm căn cứ xác định giá khởi điểm, tính tiền sử dụng đất</t>
  </si>
  <si>
    <t xml:space="preserve">Thôn Tân Long, Thôn Vĩnh Mới,Thôn Hòa Bình,  xã Việt Tiến </t>
  </si>
  <si>
    <t>Tính tiền sử dụng đất, làm căn cứ xác định giá khởi điểm bán đấu giá quyền sử dụng đất</t>
  </si>
  <si>
    <t>Đất ở nông thôn (đất Công ty giống cây trồng cũ)</t>
  </si>
  <si>
    <t>Đồng Nương Rọ, thôn Lộc Thọ, xã Việt Tiến</t>
  </si>
  <si>
    <t>Thôn Yên Nghĩa, xã Lưu Vĩnh Sơn</t>
  </si>
  <si>
    <t>làm căn cứ xác định giá khởi điểm bán đấu giá QSD đất</t>
  </si>
  <si>
    <t>Thôn Đình Hàn, Vạn Đò, Sơn Hà, Tân Hợp, xã Thạch Sơn</t>
  </si>
  <si>
    <t>làm căn cứ xác định giá khởi điểm bán đấu giá quyền sử dụng đất, tính tiền sử dụng đất</t>
  </si>
  <si>
    <t>Các thôn, xã Thạch Sơn</t>
  </si>
  <si>
    <t>Thôn Bắc Hải, xã Thạch Hải</t>
  </si>
  <si>
    <t>TDP 9, TDP 10, thị trấn Thạch Hà</t>
  </si>
  <si>
    <t>Đất ở tại định cư AFĐ</t>
  </si>
  <si>
    <t>Đồng Xối, TDP 10, thị trấn Thạch Hà</t>
  </si>
  <si>
    <t>Tính tiền BT, giá tính tiền sử dụng đất</t>
  </si>
  <si>
    <t xml:space="preserve">Đất ở đô thị </t>
  </si>
  <si>
    <t>Vùng 13, thôn Hòa Hợp,Đất ông Bình,TDP 11, thị trấn Thạch Hà</t>
  </si>
  <si>
    <t>Làm căn cứ xác định giá khởi điểm bán đấu giá QSD đất</t>
  </si>
  <si>
    <t>Ngõ ông Tiến, ông Phúc, ông Lĩnh, TDP 8, thị trấn Thạch Hà</t>
  </si>
  <si>
    <t>Tính tiền BT, Làm căn cứ xác định giá khởi điểm bán đấu giá QSD đất</t>
  </si>
  <si>
    <t>Mở rộng đất giáo họ Thanh Thủy</t>
  </si>
  <si>
    <t>Thôn Sơn Tiến xã Thạch Sơn</t>
  </si>
  <si>
    <t>Mở rộng khuôn viên giáo họ Tiến Thủy</t>
  </si>
  <si>
    <t>Thôn Sông Hải, xã Thạch Sơn</t>
  </si>
  <si>
    <t>Mở rộng nhà thờ giáo họ Lộc Thủy</t>
  </si>
  <si>
    <t>Thôn Đông Hà 2, xã Thạch Long</t>
  </si>
  <si>
    <t>Mở rộng chùa Từ Nhan</t>
  </si>
  <si>
    <t>Thôn Hội Tiến, xã Thạch Hội</t>
  </si>
  <si>
    <t>Xây dựng chùa Kênh Cạn</t>
  </si>
  <si>
    <t>Thôn Thượng Nguyên, Xã Thạch Kênh</t>
  </si>
  <si>
    <t>Mở rộng nghĩa trang</t>
  </si>
  <si>
    <t>Đập Mụ Bùa, thôn Tây Sơn, xã Đỉnh Bàn</t>
  </si>
  <si>
    <t xml:space="preserve">Khu vui chơi giải trí </t>
  </si>
  <si>
    <t>Thôn Đồng Giang, thôn Tân Phúc, xã Thạch Khê</t>
  </si>
  <si>
    <t xml:space="preserve">Đất cụm công nghiệp Phù Việt </t>
  </si>
  <si>
    <t>Thôn Bùi Xá, xã Việt Tiến</t>
  </si>
  <si>
    <t xml:space="preserve">Nhà máy sản xuất chế biến hạt giống và sản phẩm nông nghiệp công nghệ cao tại cụm Công nghiệp Phù Việt </t>
  </si>
  <si>
    <t>Thôn Thống Nhất, xã Việt Tiến</t>
  </si>
  <si>
    <t>Dự án: Nâng cấp, mở rộng đường giao thông liên xã phục vụ dân sinh, sản xuất, chăn nuôi xã Lưu Vĩnh Sơn và tuyến liên xã LX.05, huyện Thạch Hà ( Giai đoạn 2)</t>
  </si>
  <si>
    <t>Thôn Tân Hương, Xã Lưu Vĩnh Sơn</t>
  </si>
  <si>
    <t>Mở rộng đường giao thông Tân Văn- Đông Văn</t>
  </si>
  <si>
    <t>Thôn Tân Văn, Thôn Đông Văn, xã Thạch Văn</t>
  </si>
  <si>
    <t>Mở rộng đường giao thông thôn Việt Yên, Lâm Hưng, Tân Đông</t>
  </si>
  <si>
    <t>Thôn Việt Yên, Lâm Hưng, Tân Đông, xã Nam Điền</t>
  </si>
  <si>
    <t xml:space="preserve">Dự án đường tỉnh ĐT.553 đoạn qua huyện Thạch Hà </t>
  </si>
  <si>
    <t>Dự án nâng cấp, mở rộng đường tỉnh ĐT.550 đoạn Km0+00 - Km5+700 (Thạch Hải đi cầu Thạch Đồng)</t>
  </si>
  <si>
    <t>Mở rộng đường vào trường Nguyễn Trung Thiên</t>
  </si>
  <si>
    <t>Xã Thạch Khê</t>
  </si>
  <si>
    <t>Đường giao thông từ Tỉnh lộ 3 nhà ông Trà đi thôn Đan Khê</t>
  </si>
  <si>
    <t>Mở rộng đường giao thông thôn Kỳ Sơn, xã Thạch Đài</t>
  </si>
  <si>
    <t>Xã Thạch Đài</t>
  </si>
  <si>
    <t>Công trình hạ tầng kỹ thuật thôn Thọ, thôn Nguyên</t>
  </si>
  <si>
    <t>Thôn Thọ, thôn Nguyên, xã Thạch Liên</t>
  </si>
  <si>
    <t>Nâng cấp khe Trum Om</t>
  </si>
  <si>
    <t>Xã Thạch Văn</t>
  </si>
  <si>
    <t>Dự án đa chiều chống mất điện và chống quả tải điện</t>
  </si>
  <si>
    <t>Thôn Hòa Bình, Thôn Nam Lĩnh, xã Nam Điền</t>
  </si>
  <si>
    <t>Tính tiền sử dụng đất khi Nhà nước giao đất</t>
  </si>
  <si>
    <t>Thôn Trung Tâm,Thôn Nam Sơn, thôn Ngọc Hà, Đồng Bà Hợi, thôn Khe Giao II, thôn Trung Tâm, xã Ngọc Sơn</t>
  </si>
  <si>
    <t xml:space="preserve"> Vùng Đồng Ông Bộ, thôn Tri Lễ, Vùng Bắc xóm,thôn Thượng Nguyên, xã Thạch Kênh</t>
  </si>
  <si>
    <t>Các thôn, xã Thạch Kênh</t>
  </si>
  <si>
    <t>Anh Mậu Huấn, thôn Tân Hương,Thôn Đồng Giang, xã Thạch Khê</t>
  </si>
  <si>
    <t>Khu tái định cư thôn Long Giang, xã Thạch Khê, huyện Thạch Hà</t>
  </si>
  <si>
    <t>Thôn Long Giang, xã Thạch Khê</t>
  </si>
  <si>
    <t>Thôn Phái Đông, Thôn Kỳ Các, xã Tân Lâm Hương</t>
  </si>
  <si>
    <t>Tính tiền BT, Tính tiền sử dụng đất khi Nhà nước giao đất</t>
  </si>
  <si>
    <t>Vùng Nhà Xăng, thôn Ninh, Cửa Hoà - Thôn Phú Quý, Đồng Đàng, thôn Lợi, Thôn Khang, xã Thạch Liên</t>
  </si>
  <si>
    <t>Thôn Quý, thôn Phú, thôn Ninh, thôn Hanh, xã Thach Liên</t>
  </si>
  <si>
    <t xml:space="preserve">Đất ở nông thôn tại </t>
  </si>
  <si>
    <t>đập Đình Trung -Thôn Gia Ngải 1,Thôn Đông Hà 1,  Xã Thạch Long</t>
  </si>
  <si>
    <t>Các thôn, xã Tân Lâm Hương</t>
  </si>
  <si>
    <t>Vùng Ngõ Phượng, thôn Trung Hòa, xã Tân Lâm Hương</t>
  </si>
  <si>
    <t xml:space="preserve">Đất ở nông thôn xứ đồng A2, Hè ánh </t>
  </si>
  <si>
    <t>Thôn Thắng Hòa, xã Tân Lâm Hương</t>
  </si>
  <si>
    <t>Vùng Cửa Trước, thôn Tiến Bộ, xã Tân Lâm Hương</t>
  </si>
  <si>
    <t>Tính tiền sử dụng đất khi Nhà nước giao đất, làm giá khởi điểm bán đấu giá QSD đất</t>
  </si>
  <si>
    <t>Thôn Đồng Sơn, xã Thạch Xuân</t>
  </si>
  <si>
    <t>Các thôn, xã Thạch Xuân</t>
  </si>
  <si>
    <t>Thôn Đồng Khánh, Thôn Đại Tiến,Thôn Toàn Thắng,Thôn Bắc Dinh, Hồng Dinh, xã Thạch Trị</t>
  </si>
  <si>
    <t xml:space="preserve"> động Cục Đá-Thôn Tân Văn,tuyến 2, đường 19/5 -Thôn Đông Văn,Thôn Bắc Văn,Thôn Trung Văn, xã Thạch Văn</t>
  </si>
  <si>
    <t>Các thôn, xã Thạch Văn</t>
  </si>
  <si>
    <t>Đất ở nông thôn vùng Rú Nác</t>
  </si>
  <si>
    <t>Thôn Sâm Lộc, xã Tượng Sơn</t>
  </si>
  <si>
    <t>Thôn Đoài Phú, Thượng Phú, Thôn Phú Sơn, Bắc Bình, Sâm Lộc, Hà Thanh, xã Tượng Sơn</t>
  </si>
  <si>
    <t>Tính tiiền BT, Tính tiền sử dụng đất khi Nhà nước giao đất</t>
  </si>
  <si>
    <t>Toàn xã, xã Thạch Đài</t>
  </si>
  <si>
    <t>Cù Vải (thôn Liên Vinh),Thôn Bàu Láng, Thôn Nam Thượng, xã Thạch Đài</t>
  </si>
  <si>
    <t>Khu tái định cư xóm 8, xã Thạch Đỉnh</t>
  </si>
  <si>
    <t>Xóm 8, xã Đỉnh Bàn</t>
  </si>
  <si>
    <t>Thôn Vĩnh Sơn, Thôn Tây Sơn, xã Đỉnh Bàn</t>
  </si>
  <si>
    <t>Vùng Đội Phốc thôn Bắc Thái, xã Thạch Hội</t>
  </si>
  <si>
    <t>Thôn Trung Lạc, Thôn Vinh Thịnh,Thôn Bắc Lạc, Thanh Sơn,  xã Thạch Lạc</t>
  </si>
  <si>
    <t>Thôn Trung Nam, Thôn Thiên Thai, thôn Tân Đình,  xã Lưu Vĩnh Sơn</t>
  </si>
  <si>
    <t>Thôn Hưng Giang,Vùng Trại Xớn, Cửa Khe, thôn Long Minh, Thôn Vĩnh Mới,Vùng Trưa Đình-thôn Bùi Xá,Thôn Trung Tiến, Thôn Việt Yên, Thôn Trung Trinh, Thôn Phúc,Thôn Tùng Lang, xã Việt Tiến</t>
  </si>
  <si>
    <t>Các thôn, xã Việt Tiến</t>
  </si>
  <si>
    <t>Vùng Lồi Vại, Thôn Vĩnh An, xã Lưu Vĩnh Sơn</t>
  </si>
  <si>
    <t>Tính tiền BT, Tính tiền sử dụng đất khi Nhà nước giao đất, làm căn cứ xác định giá khởi điểm bán đấu giá QSD đất</t>
  </si>
  <si>
    <t>Chuyển mục đích đất vườn sang đất ở</t>
  </si>
  <si>
    <t>21 xã thuộc huyện Thạch Hà</t>
  </si>
  <si>
    <t>Theo nhu cầu của người sử dụng đất</t>
  </si>
  <si>
    <t>Tính tiền sử dụng đất khi Nhà nước cho phép CMĐ sử dụng đất</t>
  </si>
  <si>
    <t>Đất ở nông thôn Vùng Đông Lạnh</t>
  </si>
  <si>
    <t>Thôn Tri Khê, xã Thạch Sơn</t>
  </si>
  <si>
    <t>Khu đất thu hồi của Đất UBND xã Thạch Sơn (NVH thôn Sơn Hà) tại thôn Sơn Hà</t>
  </si>
  <si>
    <t>Thôn Sơn Hà, xã Thạch Sơn</t>
  </si>
  <si>
    <t>Khu tái định cư thôn Gia Ngãi 1</t>
  </si>
  <si>
    <t>Các tổ dân phố, thị trấn Thạch Hà</t>
  </si>
  <si>
    <t>Đất ông Dương, TDP 2, Đất ông Hành, TDP 3,Tổ 12 (Đồng Sài Trùa), thị trấn Thạch Hà</t>
  </si>
  <si>
    <t>Tính tiền BT, làm căn cứ xác định giá khởi điểm bán đấu giá QSD đất</t>
  </si>
  <si>
    <t xml:space="preserve">Chuyển mục đích từ đất vườn sang đất ở </t>
  </si>
  <si>
    <t>Miếu Mây</t>
  </si>
  <si>
    <t>Thôn Vĩnh Trung, xã Lưu Vĩnh Sơn</t>
  </si>
  <si>
    <t>Mở rộng đền Voi Quỳ</t>
  </si>
  <si>
    <t>Thôn Bình Sơn, xã Đỉnh Bàn</t>
  </si>
  <si>
    <t xml:space="preserve">Quy hoạch đất ở </t>
  </si>
  <si>
    <t>Thôn Thượng Xá, Xã Kim Song Trường</t>
  </si>
  <si>
    <t>Giao đất ở</t>
  </si>
  <si>
    <t>Thôn Phúc Sơn, Xã Sơn Lộc</t>
  </si>
  <si>
    <t>Thôn Đập Lã, Xã Sơn Lộc</t>
  </si>
  <si>
    <t>Đồng mộ tổ, thôn Sơn Bình, Xã Thượng Lộc</t>
  </si>
  <si>
    <t>Đất Đông Sập, Xã Tùng Lộc</t>
  </si>
  <si>
    <t>Đất Đông Bàu, Xã Tùng Lộc</t>
  </si>
  <si>
    <t>Hồ Mục Đàm, Xã Tùng Lộc</t>
  </si>
  <si>
    <t>Tiến Thịnh, Xã Phú Lộc</t>
  </si>
  <si>
    <t>Chại Diền,Xã Quang Lộc</t>
  </si>
  <si>
    <t>Cửa Ngăn, Xã Quang Lộc</t>
  </si>
  <si>
    <t>Cửa trường, Tràng Sơn, Xã Khánh Vĩnh Yên</t>
  </si>
  <si>
    <t>Vùng Đung, Đồng Cạn, Thôn Quần Ngọc, Xã Khánh Vĩnh Yên</t>
  </si>
  <si>
    <t xml:space="preserve"> Đồng Dăm Lành, Thôn Đồng Huề, Xã Vượng Lộc</t>
  </si>
  <si>
    <t>Thôn Phúc Tân, Xã Kim Song Trường</t>
  </si>
  <si>
    <t>Thôn Lũy, Xã Kim Song Trường</t>
  </si>
  <si>
    <t>Thôn Tam Đình, Xã Kim Song Trường</t>
  </si>
  <si>
    <t>Nạp Rọc xóm Tây Hồ, Xã Thuần Thiện</t>
  </si>
  <si>
    <t>Quy hoạch đất ở thôn Liên Sơn, Tây Hồ, Trường Tiến, Thôn Yên, Cứu Quốc, Xã Thuần Thiện</t>
  </si>
  <si>
    <t>Đồng Cầu, Xã Thường Nga</t>
  </si>
  <si>
    <t>Đồng Kháo, Xã Thiên Lộc</t>
  </si>
  <si>
    <t>Trại màu  (gần nhà máy nước), Xã Thiên Lộc</t>
  </si>
  <si>
    <t>Nương Cộ, thôn Vĩnh Xuân,  Xã Thượng Lộc</t>
  </si>
  <si>
    <t>Khu vực cầu nến, thôn Đồng Thanh, Xã Thượng Lộc</t>
  </si>
  <si>
    <t>Đất Lăng Hồng, Xã Tùng Lộc</t>
  </si>
  <si>
    <t>Đồng Vải Hói Con, Xã Tùng Lộc</t>
  </si>
  <si>
    <t>Làng Sắt, Xã Tùng Lộc</t>
  </si>
  <si>
    <t>Đồng Thái Trang, Văn Cử, Xã Xuân Lộc</t>
  </si>
  <si>
    <t>Đông Lam, Xã Phú Lộc</t>
  </si>
  <si>
    <t>Tân Tiến, Xã Phú Lộc</t>
  </si>
  <si>
    <t>Trung Ngọc, Xã Gia Hanh</t>
  </si>
  <si>
    <t>Yên Bình, Xã Quang Lộc</t>
  </si>
  <si>
    <t>Đồng Chợ Mương Thôn Trại Tiểu, Xã Mỹ Lộc</t>
  </si>
  <si>
    <t>Đồng mười Thôn Đỗ Hành, xã Mỹ Lộc</t>
  </si>
  <si>
    <t>Thôn Thái Xá, Xã Mỹ Lộc</t>
  </si>
  <si>
    <t>Thôn Sơn Thuỵ, xã Mỹ Lộc</t>
  </si>
  <si>
    <t>Thôn Tân Tiến, xã Thanh Lộc</t>
  </si>
  <si>
    <t xml:space="preserve"> Thôn Thanh Đồng, Xã Thanh Lộc</t>
  </si>
  <si>
    <t>Bãi Trong, Thạch Ngọc, xã Khánh Vĩnh Yên</t>
  </si>
  <si>
    <t>Thôn Đông Lĩnh, Xã Khánh Vĩnh Yên</t>
  </si>
  <si>
    <t>Thôn Đình Sơn, Xã Khánh Vĩnh Yên</t>
  </si>
  <si>
    <t>Thôn Lương Hội, Xã Khánh Vĩnh Yên</t>
  </si>
  <si>
    <t>Vùng Nượng Nậy, Xã Khánh Vĩnh Yên</t>
  </si>
  <si>
    <t>Vùng Đồi Thiên, Tùng Cố, Thôn Vân Cửu, Xã Khánh Vĩnh Yên</t>
  </si>
  <si>
    <t>Đồng Hói Trảng Thôn Hạ Vàng, Thôn Làng Ngùi, Xã Vượng Lộc</t>
  </si>
  <si>
    <t>Thôn Yên Tràng, Kim Thịnh, Xã Kim Song Trường</t>
  </si>
  <si>
    <t>Quy hoạch đất ở</t>
  </si>
  <si>
    <t>Thôn Làng Khang Đập Hói, Thần Chân, Xã Thuần Thiện</t>
  </si>
  <si>
    <t>Thôn Trung Sơn, xã Sơn Lộc</t>
  </si>
  <si>
    <t>Vùng Nhà Tạp Thôn Trung Hải, Xã Thiên Lộc</t>
  </si>
  <si>
    <t>Đồng Lộng, Nhà Tạp, Kháo, Xã Thiên Lộc</t>
  </si>
  <si>
    <t>Cồn Áo Đồng Rậm, Xã Tùng Lộc</t>
  </si>
  <si>
    <t>Vùng Mã Thầy Nhung, Thôn Tân Mỹ, xã Trung Lộc</t>
  </si>
  <si>
    <t xml:space="preserve"> Thôn Đông Yên, Mai Hoa, Văn Cử, xã Xuân Lộc </t>
  </si>
  <si>
    <t>Thôn Yên Xuân, xã Xuân Lộc</t>
  </si>
  <si>
    <t>Thôn Mai Long; Mỹ Yên; Xóm Mới; Bình Yên; Dư Nại, Xã Xuân Lộc</t>
  </si>
  <si>
    <t>Bắc Đồng Trăng, Tùng Lộc</t>
  </si>
  <si>
    <t>Thôn Thịnh Lộc, xã Sơn Lộc</t>
  </si>
  <si>
    <t>TT ứng dụng KHKT, xã Thiên Lộc</t>
  </si>
  <si>
    <t>Sân Vận Động xóm 4 cũ, Thôn Bình Minh, xã Trung Lộc</t>
  </si>
  <si>
    <t>Sân Vận Động xóm 5 cũ, Thôn Bình Minh, xã Trung Lộc</t>
  </si>
  <si>
    <t>Thôn Đồng Kim, xã Trung Lộc</t>
  </si>
  <si>
    <t>Thôn Đại Bản, xã Khánh Vĩnh Yên</t>
  </si>
  <si>
    <t>Sân thế thao Thường Thăng, xã Khánh Vĩnh Yên</t>
  </si>
  <si>
    <t>Nhân Phong, Gia Hanh</t>
  </si>
  <si>
    <t>Nghĩa Sơn, Xã Gia Hanh</t>
  </si>
  <si>
    <t>Đồng Cựa, Thôn Hồng Vượng, Xã Vượng Lộc</t>
  </si>
  <si>
    <t>Thôn Sơn Thịnh, TT Nghèn</t>
  </si>
  <si>
    <t>Nương Cường, TDP Tùng Liên, TT Đồng Lộc</t>
  </si>
  <si>
    <t>Đội Quanh, TT Nghèn</t>
  </si>
  <si>
    <t>Thôn Vĩnh Phong, TT Nghèn</t>
  </si>
  <si>
    <t>Khối 9, TT Nghèn</t>
  </si>
  <si>
    <t>Khối 12, TT Nghèn</t>
  </si>
  <si>
    <t>Thôn Phúc Xuân, TT Nghèn</t>
  </si>
  <si>
    <t>Vùng Cầu Lây, Nam Sơn, thị trấn Nghèn</t>
  </si>
  <si>
    <t>TTPT vì nghười nghèo, thị trấn Nghèn</t>
  </si>
  <si>
    <t>Trạm thú y, thị trấn Nghèn</t>
  </si>
  <si>
    <t>Đường thị trấn Nghèn- TT Đồng Lộc</t>
  </si>
  <si>
    <t>TT Nghèn, Xuân Lộc, Thị trấn Đồng Lộc</t>
  </si>
  <si>
    <t>GPMB</t>
  </si>
  <si>
    <t>Dự án, xây dựng mạch vòng 22kV giữa TBA 110kV Can Lộc và TBA 110kV Thạch Linh</t>
  </si>
  <si>
    <t>Thị trấn Nghèn, xã Thiên Lộc, xã Thuần Thiện, xã Tùng Lộc</t>
  </si>
  <si>
    <t>Cải tạo ĐZ 110kV Hưng Đông - Can Lộc và Hưng Đông - Linh Cảm</t>
  </si>
  <si>
    <t>Xã Vượng Lộc, Thiên Lộc</t>
  </si>
  <si>
    <t>Dự án: "Cấp điện nông thôn từ lưới điện quốc gia, tỉnh Hà Tĩnh"</t>
  </si>
  <si>
    <t>Sơn Lộc</t>
  </si>
  <si>
    <t>Xây dựng ĐZ,TBA khắc phục tình trạng điện áp thấp tại các xã thuộc huyện Thạch Hà, Can Lộc, tỉnh Hà Tĩnh năm 2020</t>
  </si>
  <si>
    <t>TT Nghèn xã Trung Lộc</t>
  </si>
  <si>
    <t>Xây dựng ĐZ,TBA khắc phục tình trạng điện áp thấp tại các xã thuộc huyện Thạch Hà, Can Lộc, tỉnh Hà Tĩnh năm 2021</t>
  </si>
  <si>
    <t>Xã Quang Lộc</t>
  </si>
  <si>
    <t>Xã Phú Lộc</t>
  </si>
  <si>
    <t>Xã Thiên Lộc</t>
  </si>
  <si>
    <t>Hệ thống thuỷ lợi Ngàn trươi - Cẩm Trang đoạn  K12+376;K31+131</t>
  </si>
  <si>
    <t xml:space="preserve">Thường Nga, Phú Lộc, Gia Hanh, Vĩnh Lộc, Thượng Lộc, Trung Lộc, Đồng Lộc, Xuân Lộc, Mỹ Lộc, Sơn Lộc </t>
  </si>
  <si>
    <t>QH tuyến kênh ở 9 thôn</t>
  </si>
  <si>
    <t>QH xây dựng trường Mầm non tư thục tại Hầm Pháo</t>
  </si>
  <si>
    <t>Thị trấn Nghèn</t>
  </si>
  <si>
    <t>Trụ sở Bảo hiểm xã hội huyện Can Lộc</t>
  </si>
  <si>
    <t>Mở rộng nghĩa trang, nghĩa địa</t>
  </si>
  <si>
    <t>Cửa Lều, Tùng Lộc</t>
  </si>
  <si>
    <t>Thôn Yên Tràng, Xã Kim Song Trường</t>
  </si>
  <si>
    <t>Trạm y tế</t>
  </si>
  <si>
    <t>Đồng Cựa đền TDP Bắc Mỹ, TT Đồng Lộc</t>
  </si>
  <si>
    <t>Trường tiểu học</t>
  </si>
  <si>
    <t xml:space="preserve">Xã Mỹ Lộc </t>
  </si>
  <si>
    <t>Mở rộng trường mầm non</t>
  </si>
  <si>
    <t>Cụm công nghiệp Cẩm Nhượng</t>
  </si>
  <si>
    <t>Thôn Nam Hải, xã Cẩm Nhượng</t>
  </si>
  <si>
    <t>Giải phóng mặt bằng</t>
  </si>
  <si>
    <t>Cụm công nghiệp Bắc Cẩm Xuyên</t>
  </si>
  <si>
    <t>Thôn Ngụ Phúc, xã Cẩm Vịnh</t>
  </si>
  <si>
    <t>Giải phóng mặt bằng; thuê đất</t>
  </si>
  <si>
    <t>Mở rộng cụm công nghiệp Bắc Cẩm Xuyên</t>
  </si>
  <si>
    <t>Hoàn thiện hạ tầng cụm công nghiệp Bắc Cẩm Xuyên</t>
  </si>
  <si>
    <t>Cụm công nghiệp Nam Cẩm Xuyên</t>
  </si>
  <si>
    <t>xã Cẩm Lạc, Cẩm Trung</t>
  </si>
  <si>
    <t>Mở rộng trường THCS Hà Huy Tập</t>
  </si>
  <si>
    <t>Thôn Thắng Thành, xã Cẩm Hưng</t>
  </si>
  <si>
    <t>Trường Mầm non xã Cẩm Quan</t>
  </si>
  <si>
    <t>Thôn Thanh Mỹ, xã Cẩm Quan</t>
  </si>
  <si>
    <t>Mở rộng khuôn viên Trường THCS Minh Lạc</t>
  </si>
  <si>
    <t>Thôn Yên Lạc, xã Cẩm Lạc</t>
  </si>
  <si>
    <t>Mở rộng trường Tiểu học Cẩm Duệ</t>
  </si>
  <si>
    <t>Thôn Trần Phú, xã Cẩm Duệ</t>
  </si>
  <si>
    <t>Trường Tiểu học Cẩm Thịnh</t>
  </si>
  <si>
    <t>Thôn Sơn Nam, xã Cẩm Thịnh</t>
  </si>
  <si>
    <t>Xây dựng đường giao thông Cẩm Duệ - Cẩm Thạch</t>
  </si>
  <si>
    <t>Xã Cẩm Duệ, xã Cẩm Thạch</t>
  </si>
  <si>
    <t>Làm mới đường và cầu thuộc đường liên xã Cẩm Minh - Cẩm Lạc (Cầu và đường và hai đầu cầu  thuộc đường liên xã )</t>
  </si>
  <si>
    <t>Xã Cẩm Lạc, xã Cẩm Minh</t>
  </si>
  <si>
    <t>Nâng cấp đường huyện ĐH.131Thạch Bình - Cẩm Thăng</t>
  </si>
  <si>
    <t>Xã Cẩm Bình, xã Cẩm Quang</t>
  </si>
  <si>
    <t>Sữa chữa, nâng cấp đường huyện ĐH.132  xã Cẩm Hưng - Cẩm Lộc</t>
  </si>
  <si>
    <t>Xã Cẩm Hưng, xã Cẩm Lộc</t>
  </si>
  <si>
    <t>Nâng cấp đường Quốc lộ 8C (Đoạn từ Quốc Lộ 1A đến đường ĐT.554)</t>
  </si>
  <si>
    <t>TT Cẩm Xuyên, xã Cẩm Quan, xã Cẩm Duệ, xã Cẩm Mỹ</t>
  </si>
  <si>
    <t>Nâng cấp QL8C đoạn Thiên Cầm - QL1A</t>
  </si>
  <si>
    <t>TT Thiên Cầm, xã Nam Phúc Thăng</t>
  </si>
  <si>
    <t xml:space="preserve">Mở rộng Đường giao thông Nam Phúc Thăng </t>
  </si>
  <si>
    <t>Thôn 3, thôn 6, xã Nam Phúc Thăng</t>
  </si>
  <si>
    <t>Hạ tầng khu du lịch Nam Thiên Cầm, huyện Cẩm Xuyên</t>
  </si>
  <si>
    <t>TT Thiên Cầm</t>
  </si>
  <si>
    <t>Đường giao thông Yên - Hòa</t>
  </si>
  <si>
    <t>Xã Yên Hòa</t>
  </si>
  <si>
    <t>Đường từ Quốc lộ 8C đến đường Nguyễn Đình Liễn (Sửa chữa nâng cấp đường ĐH 124 Đường từ Quốc lộ 8C đến đường Nguyễn Đình Liễn)</t>
  </si>
  <si>
    <t>TDP 8; 14; 15,  TT Cẩm Xuyên</t>
  </si>
  <si>
    <t>Kè Sông Hội đoạn qua thị trấn Cẩm Xuyên (Đường dọc bờ Kè và các tuyến nhánh)</t>
  </si>
  <si>
    <t>TT Cẩm Xuyên</t>
  </si>
  <si>
    <t>Đường từ Quốc lộ 1A vào trung tâm thương mại huyện Cẩm Xuyên</t>
  </si>
  <si>
    <t xml:space="preserve">Cầu Ông Từ thôn Mỹ Trung </t>
  </si>
  <si>
    <t>Xã Cẩm Mỹ</t>
  </si>
  <si>
    <t>Xây dựng cầu Bến Đá - xã Cẩm Mỹ</t>
  </si>
  <si>
    <t>Làm mới cầu Bến Sặt - xã Cẩm Mỹ</t>
  </si>
  <si>
    <t>Xây dựng cầu Trộc Nhăng - xã Cẩm Lạc</t>
  </si>
  <si>
    <t xml:space="preserve"> Xã Cẩm Lạc</t>
  </si>
  <si>
    <t>Xây mới cầu Đá Bạc xã Cẩm Thịnh</t>
  </si>
  <si>
    <t>Xã Cẩm Thịnh</t>
  </si>
  <si>
    <t>Nâng cấp đường từ ngã 4 Thiên Ý đến Kè biển Thiên Cầm (ven núi)</t>
  </si>
  <si>
    <t>Nâng cấp đường vào nghĩa trang liệt sỹ huyện (đoạn từ ĐH 124 đến nghĩa trang)</t>
  </si>
  <si>
    <t>Xây dựng đường Quan - Hưng - Thịnh - Sơn (ĐH. 134)</t>
  </si>
  <si>
    <t>Các xã: Cẩm Quan, Cẩm Hưng, Cẩm Thịnh, Cẩm Sơn</t>
  </si>
  <si>
    <t>Xây dựng đường 128 từ Cẩm Sơn, Cẩm Hà - thị trấn Thiên Cầm</t>
  </si>
  <si>
    <t>Xã Cẩm Sơn, xã Cẩm Hà, TT Thiên Cầm</t>
  </si>
  <si>
    <t>Sửa chữa, nâng cấp đập Hóa Dục - xã Cẩm Lĩnh</t>
  </si>
  <si>
    <t>Xã Cẩm Lĩnh</t>
  </si>
  <si>
    <t>Nâng cấp trục tiêu Cẩm Bình đi cầu Đò Hà</t>
  </si>
  <si>
    <t>Xã Cẩm Bình</t>
  </si>
  <si>
    <t>Mương tiêu úng thôn Tây Nguyên và Nam Yên xã Nam Phúc Thăng</t>
  </si>
  <si>
    <t>Xã Nam Phúc Thăng</t>
  </si>
  <si>
    <t>Kè sông Ngàn Mọ đoạn qua xã Cẩm Duệ</t>
  </si>
  <si>
    <t>Xã Cẩm Duệ</t>
  </si>
  <si>
    <t>Cải tạo, nâng cấp hệ thống thủy lợi Hói Sóc - Cầu Nậy</t>
  </si>
  <si>
    <t>Xã Cẩm Dương, xã Yên Hòa, xã Nam Phúc Thăng, TT Thiên Cầm</t>
  </si>
  <si>
    <t>Xây dựng DZ, TBA chống quá tải và giảm tổn thất điện năng lưới điện các xã thuộc huyện Cẩm Xuyên</t>
  </si>
  <si>
    <t>Các xã: Cẩm Bình, Cẩm Thành, Cẩm Trung</t>
  </si>
  <si>
    <t>Cải tạo ĐZ 974 TGCX lên vận hành cấp điện áp 22KV,huyện Cẩm Xuyên</t>
  </si>
  <si>
    <t>Các xã Cẩm Hưng, Cẩm Hà, Cẩm Trung, Cẩm Lộc, Cẩm Thịnh</t>
  </si>
  <si>
    <t>Nâng cao độ tin cậy cung cấp điện cho ĐZ 373E18.1, ĐZ 374E18.1</t>
  </si>
  <si>
    <t>Xã Cẩm Thạch, xã Cẩm Mỹ</t>
  </si>
  <si>
    <t>Cải tạo mạch vòng 35kV giữa TBA 110kV Kỳ Anh và TBA 110KV Cẩm Xuyên</t>
  </si>
  <si>
    <t>Các xã: Cẩm Hưng, Cẩm Trung, Cẩm Thịnh, Cẩm Lạc, Cẩm Minh, Cẩm Lộc, Cẩm Sơn</t>
  </si>
  <si>
    <t>Cải tạo ĐZ 971 TGCX lên vận hành cấp điện áp 22KV, huyện Cẩm Xuyên</t>
  </si>
  <si>
    <t>TT Cẩm Xuyên, xã Nam Phúc Thăng, xã Cẩm Quan</t>
  </si>
  <si>
    <t>Xây dựng ĐZ, TBA nâng cao chất lượng điện năng tại các xã thuộc huyện Cẩm Xuyên, tỉnh Hà Tĩnh năm 2021</t>
  </si>
  <si>
    <t>Các xã Cẩm Dương, Nam Phúc Thăng, Yên Hòa, Cẩm Trung và Cẩm Hà</t>
  </si>
  <si>
    <t>Xây dựng mới TBA 110KV- 2 máy biến áp T1, T2 (ĐMT Cẩm Hòa)</t>
  </si>
  <si>
    <t>Nâng cao độ tin cậy cung cấp điện của lưới trung áp 22Kv tỉnh Hà Tĩnh theo phương án đa chia - đa nối (MDMC)</t>
  </si>
  <si>
    <t>Xây dựng DZ, TBA năng cao chất lượng điện năng của các xã thuộc huyện Cẩm Xuyên, tỉnh Hà Tĩnh năm 2021</t>
  </si>
  <si>
    <t>Các xã, thị trấn</t>
  </si>
  <si>
    <t>Cải tạo mạch vòng ĐZ 373E18.3 trục chính đoạn từ cột 135 đến giao liên lạc Kỳ Anh - Cẩm Xuyên</t>
  </si>
  <si>
    <t>Xã Cẩm Minh</t>
  </si>
  <si>
    <t xml:space="preserve">Bưu điện văn hóa xã </t>
  </si>
  <si>
    <t>Thôn Mỹ Sơn, xã Cẩm Mỹ</t>
  </si>
  <si>
    <t xml:space="preserve">Trạm phát sóng (BTS) </t>
  </si>
  <si>
    <t>Thôn Minh Lộc, xã Cẩm Lộc</t>
  </si>
  <si>
    <t>Mở rộng khuôn viên Khu di tích lịch sử văn hóa cấp Tỉnh Miệu Tam Tòa</t>
  </si>
  <si>
    <t>Thôn Lạc Thọ, xã Cẩm Lạc</t>
  </si>
  <si>
    <t xml:space="preserve">Vùng đệm nhà máy xử lý rác </t>
  </si>
  <si>
    <t>Xã Cẩm Quan</t>
  </si>
  <si>
    <t>Đất ở tại nông thôn vùng gần nhà ông Nghĩa</t>
  </si>
  <si>
    <t>Thôn Nguyễn Đối, Tiến Thắng, Đông Tây Xuân, Đồng Xuân, xã Cẩm Hà</t>
  </si>
  <si>
    <t xml:space="preserve">Giải phóng mặt bằng; giao đất, đấu giá đất </t>
  </si>
  <si>
    <t>Thôn Vinh Thái, Đông Vịnh, Bình Quang, Yên Bình, Bình Luật, Tân An, Đông Trung, Bình Minh, Đông Nam Lý,  Bình Trung, xã Cẩm Bình</t>
  </si>
  <si>
    <t>Thôn Trung Đông, Trung Dương, Trung Tiến, Hoàng Vân, Nam Thành, Liên Hương, xã Cẩm Dương</t>
  </si>
  <si>
    <t>Thôn Hưng Tiến, Hưng Thắng, Hưng Dương, Thắng Thành, Hưng Nam, xã Cẩm Hưng</t>
  </si>
  <si>
    <t>Thôn Ngụ Phúc, Ngụ Quế, Đông Hạ, Yên Khánh, xã Cẩm Vịnh</t>
  </si>
  <si>
    <t xml:space="preserve">Giải phóng mặt bằng;  đấu giá đất </t>
  </si>
  <si>
    <t xml:space="preserve"> Vùng gần nhà anh Hiếu, thôn Đông Hạ, xã Cẩm Vịnh</t>
  </si>
  <si>
    <t>Vùng ổ Ga, thôn Đông Hạ, xã Cẩm Vịnh</t>
  </si>
  <si>
    <t xml:space="preserve">Đất ở nông thôn vùng Biền Nương </t>
  </si>
  <si>
    <t>Thôn Thọ Sơn, xã Cẩm Sơn</t>
  </si>
  <si>
    <t>Giải phóng mặt bằng; giao đất</t>
  </si>
  <si>
    <t>Thôn Phúc Sơn, xã Cẩm Sơn</t>
  </si>
  <si>
    <t>Giải phóng mặt bằng; đấu giá đất</t>
  </si>
  <si>
    <t>Thôn Quỳnh Sơn, xã Cẩm Sơn</t>
  </si>
  <si>
    <t>Thôn Hương Sơn, xã Cẩm Sơn</t>
  </si>
  <si>
    <t>Thôn 3,5, xã Cẩm Quang</t>
  </si>
  <si>
    <t>Thôn Cẩm Đồng, xã Cẩm Thạch</t>
  </si>
  <si>
    <t>Thôn Đại Tăng, xã Cẩm Thạch</t>
  </si>
  <si>
    <t>Thôn Đông Phong, Minh Lộc, xã Cẩm Lộc</t>
  </si>
  <si>
    <t>Đấu giá đất</t>
  </si>
  <si>
    <t>Thôn Vĩnh Lộc, xã Cẩm Lộc</t>
  </si>
  <si>
    <t>Thôn Trung Tiến, xã Cẩm Trung</t>
  </si>
  <si>
    <t>Giải phóng mặt bằng; giao đất, đấu giá đất</t>
  </si>
  <si>
    <t>Thôn Trung Thành, xã Cẩm Trung</t>
  </si>
  <si>
    <t>Thôn Thiện Nộ, xã Cẩm Quan</t>
  </si>
  <si>
    <t>Thôn Thanh Sơn, xã Cẩm Quan</t>
  </si>
  <si>
    <t>Thôn Quốc Tuấn, xã Cẩm Mỹ</t>
  </si>
  <si>
    <t>Thôn Mỹ Lâm, xã Cẩm Mỹ</t>
  </si>
  <si>
    <t>Vùng QH dọc đường trục xã, thôn Yên Lạc, xã Cẩm Lạc</t>
  </si>
  <si>
    <t>Vùng đường Duệ Thạch, thôn Chu Trinh, xã Cẩm Duệ</t>
  </si>
  <si>
    <t>Thôn Chu Trinh, xã Cẩm Duệ</t>
  </si>
  <si>
    <t>Vùng gần Cầu Bến Voi, thôn Quang Trung, xã Cẩm Duệ</t>
  </si>
  <si>
    <t>Vùng gần nhà anh Nguyên, thôn Tân Duệ, xã Cẩm Duệ</t>
  </si>
  <si>
    <t>Thôn Lai Trung, xã Cẩm Thịnh</t>
  </si>
  <si>
    <t>Thôn Sơn Nam, Tân Thuận, xã Cẩm Thịnh</t>
  </si>
  <si>
    <t>Vùng Hồ Thượng Tuy, thôn Hòa Sơn, xã Cẩm Thịnh</t>
  </si>
  <si>
    <t>Thôn 1, 2, 3, 7, 9,10, xã Cẩm Lĩnh</t>
  </si>
  <si>
    <t>Thôn Tây Nguyên, Yên Thành, Nam Thành, Tiến Hưng, Tây Đồng, Trung Bá, Đông Khê, xã Nam Phúc Thăng</t>
  </si>
  <si>
    <t>Thôn 1,2,3,4,5,6,7 xã Nam Phúc Thăng</t>
  </si>
  <si>
    <t>Thôn Nhân Hòa, Phú Hòa, Mỹ Hòa, Bắc Hòa, Minh Lạc, Yên Mỹ, Yên Giang, Hồ Phượng, Bình Thọ, Yên Thành, xã Yên Hòa</t>
  </si>
  <si>
    <t>Thôn Nhân Hòa, Phú Hòa, Mỹ Hòa, Bắc Hòa, Minh Lạc, xã Yên Hòa</t>
  </si>
  <si>
    <t>Thôn Minh Lạc, xã Yên Hòa</t>
  </si>
  <si>
    <t>Thôn Yên Mỹ,Yên Giang, Hồ Phượng, Bình Thọ, Yên Thành, xã Yên Hòa</t>
  </si>
  <si>
    <t>Xây dựng khu dân cư tại nút giao thông đường tránh QL 1A</t>
  </si>
  <si>
    <t>Các thôn: Tam Trung, Yên Khánh, Tam Đồng, Đông Hạ, Đông Vịnh, Ngụ Phúc, xã Cẩm Vịnh</t>
  </si>
  <si>
    <t>Giải phóng mặt bằng; giao đất, thuê đất</t>
  </si>
  <si>
    <t>Thôn Hưng Mỹ, Tân Vĩnh Cần, Đông Nam Lộ, Đông Mỹ, xã Cẩm Thành</t>
  </si>
  <si>
    <t>Giải phòng mặt bằng; giao đất, đấu giá đất</t>
  </si>
  <si>
    <t>Thôn Nam Bắc Thành, Đồng Bàu, Trung Nam, Kênh, An Việt, xã Cẩm Thành</t>
  </si>
  <si>
    <t>Thôn 3,4,6,7,8,9 xã Cẩm Minh</t>
  </si>
  <si>
    <t xml:space="preserve">Vùng ngọ Ông Hường, thôn Xuân Lâu, xã Cẩm Thạch </t>
  </si>
  <si>
    <t xml:space="preserve">Thôn Mỹ Thành, xã Cẩm Thạch </t>
  </si>
  <si>
    <t>Thôn Tân Trung Thủy, xã Cẩm Lộc</t>
  </si>
  <si>
    <t>Thôn Trung Thịnh, Trung Tiến, Trung Thành, Quyết Tâm, Quyết Thắng, Nam Thành, xã Cẩm Trung</t>
  </si>
  <si>
    <t>Thôn Thiện Nộ, Mỹ Am, Thanh Mỹ, Thanh Sơn, Vĩnh Phú, Thượng Long, Thủy Triều, Tân Tiến, xã Cẩm Quan</t>
  </si>
  <si>
    <t>Thôn 5, thôn 6, thôn Mỹ Trung, thôn Mỹ Lâm, thôn Mỹ Sơn, xã Cẩm Mỹ</t>
  </si>
  <si>
    <t>TDP Tân Phú, TT Thiên Cầm</t>
  </si>
  <si>
    <t xml:space="preserve">Đất ở đô thị vùng Trọt Nước </t>
  </si>
  <si>
    <t>TDP Trần Phú, TT Thiên Cầm</t>
  </si>
  <si>
    <t>TDP 9, TT Cẩm Xuyên</t>
  </si>
  <si>
    <t>TDP 6, TT Cẩm Xuyên</t>
  </si>
  <si>
    <t>TDP 1; 3; 4, TT Cẩm Xuyên</t>
  </si>
  <si>
    <t>Đất ở đô thị và tái định cư thị trấn Thiên Cầm</t>
  </si>
  <si>
    <t>Khu đô thị TMDV - Du lịch Thiên Cầm (QH hỗn hợp Đất ở tại đô thị và TMDV)</t>
  </si>
  <si>
    <t>Dự án đầu tư xây dựng khu dân cư TDP Trần Phú</t>
  </si>
  <si>
    <t>TDP Trần Phú, Yên Thọ, TT Thiên Cầm</t>
  </si>
  <si>
    <t>Giao đất, thuê đất</t>
  </si>
  <si>
    <t>TDP Nhân Hòa,  TT Thiên Cầm</t>
  </si>
  <si>
    <t>TDP 8, TT Cẩm Xuyên</t>
  </si>
  <si>
    <t>TDP 10 (11 cũ), TT Cẩm Xuyên</t>
  </si>
  <si>
    <t>Đất ở đô thị TDP 9 (ven sông Hội)</t>
  </si>
  <si>
    <t>Tổ 9, TT Cẩm Xuyên</t>
  </si>
  <si>
    <t>Giải phóng mặt bằng; giao đất, cho thuê đất</t>
  </si>
  <si>
    <t>Xã Cẩm Dương, TT Thiên Cầm</t>
  </si>
  <si>
    <t xml:space="preserve">Nhà văn hóa </t>
  </si>
  <si>
    <t>Thôn 2, xã Nam Phúc Thăng</t>
  </si>
  <si>
    <t>Thôn 4, xã Nam Phúc Thăng</t>
  </si>
  <si>
    <t>Thôn 5, xã Nam Phúc Thăng</t>
  </si>
  <si>
    <t>Nhà văn hóa</t>
  </si>
  <si>
    <t>Thôn Đại Hòa, xã Yên Hòa</t>
  </si>
  <si>
    <t>Thôn Yên Giang, xã Yên Hòa</t>
  </si>
  <si>
    <t>Thôn Yên Quý, xã Yên Hòa</t>
  </si>
  <si>
    <t>Thôn 5, xã Cẩm Minh</t>
  </si>
  <si>
    <t>Thôn Đông Phong, xã Cẩm Lộc</t>
  </si>
  <si>
    <t>TDP 15, TT Cẩm Xuyên</t>
  </si>
  <si>
    <t>Thôn Thống Nhất, xã Cẩm Duệ</t>
  </si>
  <si>
    <t>Mở rộng trang trại chăn nuôi</t>
  </si>
  <si>
    <t>Thôn Tiến Thắng, xã Cẩm Thịnh</t>
  </si>
  <si>
    <t>Thuê đất</t>
  </si>
  <si>
    <t>Trang trại chăn nuôi tập trung</t>
  </si>
  <si>
    <t>Thôn Hà Văn, xã Cẩm Lạc</t>
  </si>
  <si>
    <t xml:space="preserve">Đất trồng cây ăn quả công nghệ cao </t>
  </si>
  <si>
    <t>Thôn Bộc Nguyên, Xuân Lâu, xã Cẩm Thạch</t>
  </si>
  <si>
    <t>Trang trại chăn nuôi lợn</t>
  </si>
  <si>
    <t>Thôn Vinh Sơn, xã Cẩm Sơn</t>
  </si>
  <si>
    <t>Xây dựng trụ sở công an xã</t>
  </si>
  <si>
    <t xml:space="preserve"> Thôn Liên Thành, xã Cẩm Nhượng</t>
  </si>
  <si>
    <t>Xây dựng trụ sở công an thị trấn</t>
  </si>
  <si>
    <t>Thôn Yên Thọ, thị trấn Thiên Cầm</t>
  </si>
  <si>
    <t>Thôn Quý Hòa, xã Yên Hòa</t>
  </si>
  <si>
    <t>Xây dựng quỹ tín dụng nhân dân xã Cẩm Bình</t>
  </si>
  <si>
    <t>Thôn Đông Nam Lý, xã Cẩm Bình</t>
  </si>
  <si>
    <t>Xăng dầu xã Cẩm Quang</t>
  </si>
  <si>
    <t>Thôn 7, xã Cẩm Quang</t>
  </si>
  <si>
    <t>Thôn 10 , xã Cẩm Quang</t>
  </si>
  <si>
    <t>Đất thương mại, dịch vụ (Khu trung tâm xã)</t>
  </si>
  <si>
    <t xml:space="preserve">Khu đất thu hồi của Công ty CP Đầu tư và Phát triển Thiên Cầm </t>
  </si>
  <si>
    <t>Thị trấn Thiên Cầm</t>
  </si>
  <si>
    <t>Thôn 6, TT Cẩm Xuyên</t>
  </si>
  <si>
    <t>Khu đô thị Phía Nam thị trấn Thiên Cầm</t>
  </si>
  <si>
    <t xml:space="preserve">Khu TMDV (đất do TT phát triển Quỹ đất quản lý) </t>
  </si>
  <si>
    <t>Trụ sở Hợp tác xã môi trường xã Yên Hòa</t>
  </si>
  <si>
    <t>Trụ sở Hợp tác xã Cẩm Thành</t>
  </si>
  <si>
    <t>Thôn Đồng Bàu, xã Cẩm Thành</t>
  </si>
  <si>
    <t>Khu sinh thái xã Cẩm Thành</t>
  </si>
  <si>
    <t>Thôn Nam Bắc Thành, xã Cẩm Thành</t>
  </si>
  <si>
    <t>Khu dịch vụ sinh thái Cẩm Xuyên</t>
  </si>
  <si>
    <t>Thôn Mỹ Am, xã Cẩm Quan</t>
  </si>
  <si>
    <t>Khu du lịch sinh thái Kẻ Gỗ Retreat</t>
  </si>
  <si>
    <t>Thôn 12, xã Cẩm Mỹ</t>
  </si>
  <si>
    <t>Đất thương mại dịch vụ Hồ sen, Bàu vàng (cả trên và dưới đường)</t>
  </si>
  <si>
    <t>Thôn Yên Lạc, thôn Đình Hồ, xã Cẩm Lạc</t>
  </si>
  <si>
    <t>Khu thương mại dịch vụ</t>
  </si>
  <si>
    <t>Thôn Trung Thành, xã Cẩm Duệ</t>
  </si>
  <si>
    <t>Đất TMDV xã Cẩm Nhượng và xây dựng hệ thống hạ tầng kỹ thuật đồng bộ</t>
  </si>
  <si>
    <t>Thôn Chùa, xã Cẩm Nhượng</t>
  </si>
  <si>
    <t>Cảng Cá Cửa Nhượng</t>
  </si>
  <si>
    <t>Giải phóng mặt bằng;</t>
  </si>
  <si>
    <t>Qũy tín dụng nhân dân xã Cẩm Duệ</t>
  </si>
  <si>
    <t>Thôn Ái Quốc, xã Cẩm Duệ</t>
  </si>
  <si>
    <t>Khu đất thu hồi của Trung tâm Phục hồi chức năng và Dưỡng sinh Võ Hoàng Yên</t>
  </si>
  <si>
    <t xml:space="preserve"> Xã Cẩm Vịnh</t>
  </si>
  <si>
    <t>Khu đất C9 của Khu dịch vụ công cộng tại khu du lịch Nam Thiên Cầm</t>
  </si>
  <si>
    <t>Khu sản xuất kinh doanh phi nông nghiệp (Đất thương mại dịch vụ)</t>
  </si>
  <si>
    <t>Thôn Lĩnh Sơn, xã Cẩm Sơn</t>
  </si>
  <si>
    <t>Xây dựng đài tưởng niệm liệt sỹ</t>
  </si>
  <si>
    <t>Thôn 6, xã Cẩm Quang</t>
  </si>
  <si>
    <t>Trung tâm văn hóa xã Cẩm Sơn</t>
  </si>
  <si>
    <t>Mở rộng đài tưởng niệm liệt sỹ, xã Cẩm Quan</t>
  </si>
  <si>
    <t>Thôn Thanh Quan, xã Cẩm Quan</t>
  </si>
  <si>
    <t>Mở rộng trường THPT Cẩm Bình</t>
  </si>
  <si>
    <t>Thôn Tân An, xã Cẩm Bình</t>
  </si>
  <si>
    <t>Mở rộng Trường THCS Nam Phúc Thăng</t>
  </si>
  <si>
    <t xml:space="preserve">Mở rộng trường Mầm non Nam Phúc Thăng 2 </t>
  </si>
  <si>
    <t xml:space="preserve">Đất giao thông (Hành lang cầu) </t>
  </si>
  <si>
    <t xml:space="preserve"> Thôn 3, xã Cẩm Lĩnh</t>
  </si>
  <si>
    <t>Mở rộng nâng cấp cầu Hội Thị trấn Cẩm Xuyên</t>
  </si>
  <si>
    <t>Thị Trấn Cẩm Xuyên</t>
  </si>
  <si>
    <t>Mở rộng nâng cấp chỉnh trang QL 1A đoạn qua thị trấn Cẩm Xuyên</t>
  </si>
  <si>
    <t>Mở rộng đường đi bến nước (đầu tuyến)</t>
  </si>
  <si>
    <t>Thôn Liên Thành, Thôn Chùa, xã Cẩm Nhượng</t>
  </si>
  <si>
    <t>Thôn Mỹ Sơn, Mỹ Lâm, xã Cẩm Mỹ</t>
  </si>
  <si>
    <t>Thôn Vĩnh Phú, xã Cẩm Quan</t>
  </si>
  <si>
    <t xml:space="preserve">Đất công trình bưu chính Viễn Thông (Bưu điện xã) </t>
  </si>
  <si>
    <t>Thôn Đông Hạ, xã Cẩm Vịnh</t>
  </si>
  <si>
    <t>Xây dựng bia chứng tích xã Cẩm Nhượng</t>
  </si>
  <si>
    <t>Thôn Xuân Nam, xã Cẩm Nhượng</t>
  </si>
  <si>
    <t>Thôn 5 a, xã Nam Phúc Thăng</t>
  </si>
  <si>
    <t>Thôn 6 a, xã Nam Phúc Thăng</t>
  </si>
  <si>
    <t>Thôn 7 a, xã Nam Phúc Thăng</t>
  </si>
  <si>
    <t>Giao đất; Đấu giá đất</t>
  </si>
  <si>
    <t>Thôn 4 a, xã Nam Phúc Thăng</t>
  </si>
  <si>
    <t>Thôn 3 a, xã Nam Phúc Thăng</t>
  </si>
  <si>
    <t xml:space="preserve"> Thôn 2 a, xã Nam Phúc Thăng</t>
  </si>
  <si>
    <t xml:space="preserve"> Thôn 1 a, xã Nam Phúc Thăng</t>
  </si>
  <si>
    <t>Thôn Tây Đồng, xã Nam Phúc Thăng</t>
  </si>
  <si>
    <t>Thôn Hà Bắc, xã Nam Phúc Thăng</t>
  </si>
  <si>
    <t>Vùng gần nhà anh Hoàng, ngõ anh Dũng, thôn 2, xã Nam Phúc Thăng</t>
  </si>
  <si>
    <t>Phía sau vườn ông Nghệ, thôn Yên Khánh, xã Cẩm Vịnh</t>
  </si>
  <si>
    <t>Vùng ngõ ông Hòa, thôn Yên Khánh, xã Cẩm Vịnh</t>
  </si>
  <si>
    <t>Thôn Trung Nam, xã Cẩm Thành</t>
  </si>
  <si>
    <t>Đất ở tại nông thôn (xen dắm)</t>
  </si>
  <si>
    <t>Các thôn, xã Cẩm Quang</t>
  </si>
  <si>
    <t>Giao đất</t>
  </si>
  <si>
    <t>Thôn 1, xã Cẩm Minh</t>
  </si>
  <si>
    <t>Thôn 3, xã Cẩm Minh</t>
  </si>
  <si>
    <t>Thôn 4, xã Cẩm Minh</t>
  </si>
  <si>
    <t>Thôn 8, xã Cẩm Minh</t>
  </si>
  <si>
    <t>Thôn 9, xã Cẩm Minh</t>
  </si>
  <si>
    <t>Thôn Trung Thành, Thôn Quyết Tâm, Thôn Trung Thịnh, Trung Tiến, xã Cẩm Trung</t>
  </si>
  <si>
    <t>Đấu giá đất; giao đất</t>
  </si>
  <si>
    <t>Thôn Thiện Nộ, Mỹ Am, Thượng Long, Tân Tiến, Thanh Mỹ, xã Cẩm Quan</t>
  </si>
  <si>
    <t>Giao đất; đấu giá đất</t>
  </si>
  <si>
    <t>Đất ở tại nông thôn (đấu giá)</t>
  </si>
  <si>
    <t>Thôn Mỹ An, xã Cẩm Quan</t>
  </si>
  <si>
    <t>Thôn Thủy Triều, xã Cẩm Quan</t>
  </si>
  <si>
    <t>Thôn Thượng Long, xã Cẩm Quan</t>
  </si>
  <si>
    <t>Thôn Chi Quan, xã Cẩm Quan</t>
  </si>
  <si>
    <t>Giao đất, đấu giá đất</t>
  </si>
  <si>
    <t>Thôn Tân Tiến, xã Cẩm Quan</t>
  </si>
  <si>
    <t>Thôn Mỹ Đông, xã Cẩm Mỹ</t>
  </si>
  <si>
    <t>Thôn Mỹ Trung, xã Cẩm Mỹ</t>
  </si>
  <si>
    <t>Đấu giá, thôn Mỹ Lâm, xã Cẩm Mỹ</t>
  </si>
  <si>
    <t>Đấu giá, thôn Mỹ Sơn, xã Cẩm Mỹ</t>
  </si>
  <si>
    <t>Vùng QH trước cửa trường Tiểu học, thôn Phú Đoài, xã Cẩm Lạc</t>
  </si>
  <si>
    <t>Vùng QH Sân bóng cũ, thôn Đình Hồ, xã Cẩm Lạc</t>
  </si>
  <si>
    <t xml:space="preserve"> đấu giá đất</t>
  </si>
  <si>
    <t>Vùng QH sau Trường tiểu học thôn Phú Đoài, xã Cẩm Lạc</t>
  </si>
  <si>
    <t>QH Bắc bờ kè Sông Rác Thôn Lạc Thọ, xã Cẩm Lạc</t>
  </si>
  <si>
    <t>Vùng QH Cồn Rèng, Thôn Yên Lạc, xã Cẩm Lạc</t>
  </si>
  <si>
    <t>Vùng QH xóm Trại, Quang Trung 2, xã Cẩm Lạc</t>
  </si>
  <si>
    <t>Vùng QH De Quen, thôn Đình Phùng, xã Cẩm Lạc</t>
  </si>
  <si>
    <t>Thôn Liên Thành, Xuân Nam, xã Cẩm Nhượng</t>
  </si>
  <si>
    <t xml:space="preserve"> Xem dắm thôn Liên Thành, Xuân Bắc, Tân Hải, Chùa, xã Cẩm Nhượng</t>
  </si>
  <si>
    <t>Vùng đường gần kênh N2, thôn Tân Mỹ, xã Cẩm Duệ</t>
  </si>
  <si>
    <t>Vùng nhà anh Hải, thôn Tân Mỹ, xã Cẩm Duệ</t>
  </si>
  <si>
    <t>Xen ghép dân cư, thôn Quốc Tiến, xã Cẩm Duệ</t>
  </si>
  <si>
    <t>Vùng Miệu, thôn Ái Quốc, xã Cẩm Duệ</t>
  </si>
  <si>
    <t xml:space="preserve">Vùng Bàu Rấy, thôn Phú Thượng, xã Cẩm Duệ </t>
  </si>
  <si>
    <t>Đất ở thôn Tiến Thắng, Sơn Nam, Sơn Trung, Hòa Sơn, Đông Thuận, Tân Thuận, Yên Trung, Lai Trung, Lai Lộc</t>
  </si>
  <si>
    <t>Khu dân cư đô thị thương mại và dịch vụ tại xã Cẩm Vịnh, huyện Cẩm Xuyên</t>
  </si>
  <si>
    <t>Giải phóng mặt bằng; thuê đất, đấu giá đất</t>
  </si>
  <si>
    <t xml:space="preserve">Đất ở nông thôn thu hồi của công ty Công ty Vật liệu xây dựng chất đốt Nghệ Tĩnh </t>
  </si>
  <si>
    <t>Đất ở lấy từ Nhà văn hóa cũ TDP Tây Long</t>
  </si>
  <si>
    <t>TDP Tây Long, TT Thiên Cầm</t>
  </si>
  <si>
    <t>Khu tái định cư thị trấn Thiên Cầm</t>
  </si>
  <si>
    <t>TDP Trần Phú, thị trấn Thiên Cầm</t>
  </si>
  <si>
    <t>Vùng Nương Rao, TDP Liên Phượng, thị trấn Thiên Cầm</t>
  </si>
  <si>
    <t>Trạm quan trắc môi trường nước biển 1</t>
  </si>
  <si>
    <t>Mở rộng nhà sinh hoạt cộng đồng (Nhà tránh lũ)</t>
  </si>
  <si>
    <t xml:space="preserve">Mở rộng nhà văn hóa </t>
  </si>
  <si>
    <t>Thôn Quyết Thắng, xã Cẩm Trung</t>
  </si>
  <si>
    <t>TDP 4, TT Cẩm Xuyên</t>
  </si>
  <si>
    <t>Mở rộng nhà văn hóa</t>
  </si>
  <si>
    <t>Thôn Phúc Hải, xã Cẩm Nhượng</t>
  </si>
  <si>
    <t>Xã Sơn Giang</t>
  </si>
  <si>
    <t>Xây dựng chốt phòng thủ của lực lượng dân quân thường trực Sơn Kim 1</t>
  </si>
  <si>
    <t>Xã Sơn Kim 1</t>
  </si>
  <si>
    <t xml:space="preserve">Trụ sở Bảo hiểm xã hội huyện </t>
  </si>
  <si>
    <t>TT Phố Châu</t>
  </si>
  <si>
    <t>Hạ tầng kỹ thuật Cổng A (Khu vực Chợ và gần Chợ cửa khẩu Cầu Treo, xã Sơn Kim 1)</t>
  </si>
  <si>
    <t>Quy hoạch, Mở rộng đường Ninh Tiến (xã Sơn Tiến)</t>
  </si>
  <si>
    <t>Xã Sơn Tiến</t>
  </si>
  <si>
    <t>Nâng cấp, mở rộng QL 8A</t>
  </si>
  <si>
    <t>Xã Sơn Tây; Sơn Kim 1</t>
  </si>
  <si>
    <t>Đường vào cụm công nghiệp Khe Cò</t>
  </si>
  <si>
    <t>Xã Sơn Lễ</t>
  </si>
  <si>
    <t>Quy hoạch mở rộng đường giao thông thôn Phượng Hoàng, Anh Sơn</t>
  </si>
  <si>
    <t>Xã Sơn Hàm</t>
  </si>
  <si>
    <t>Nâng cấp mở rộng đường trục thôn từ UBND xã đến ngõ ông Tam</t>
  </si>
  <si>
    <t>Xã Sơn Trà</t>
  </si>
  <si>
    <t>Xã An Hòa Thịnh</t>
  </si>
  <si>
    <t>Xã Tân Mỹ Hà</t>
  </si>
  <si>
    <t>Xã Sơn Bằng</t>
  </si>
  <si>
    <t>Đường xã Sơn Bình đi Kim Hoa</t>
  </si>
  <si>
    <t>Xã Sơn Bình</t>
  </si>
  <si>
    <t>Xã Sơn Tây</t>
  </si>
  <si>
    <t>Nâng cấp đường Trung Thịnh</t>
  </si>
  <si>
    <t>Đường từ QL 8C đi Tân Thịnh</t>
  </si>
  <si>
    <t>QH nâng cấp cải tạo các hồ (Khe Nhảy, Hồ Khe Cò, Hồ Vực Rồng)</t>
  </si>
  <si>
    <t>Quy hoạch Kè chống sạt lở bờ sông Ngàn Phố đoạn qua khu đô thị Ngàn Phố đến cầu Đá Đón 2 (Xóm Hà Chua và xóm Khí Tượng, xã Sơn Tây)</t>
  </si>
  <si>
    <t>Kè sông Ngàn Phố (tại Đại Thịnh, An Thịnh)</t>
  </si>
  <si>
    <t>Mở rộng, tu sửa, nâng cấp đê Tân Long, đoạn qua xã Sơn Châu</t>
  </si>
  <si>
    <t>Xã Sơn Châu</t>
  </si>
  <si>
    <t>Hồ chứa nước Trại Lưu</t>
  </si>
  <si>
    <t>Quy hoạch bưu điện văn hoá xã</t>
  </si>
  <si>
    <t>Quy hoạch nhà văn hóa (thôn Trung Bằng, Kim Bằng, Thanh Bằng và Phúc Bằng)</t>
  </si>
  <si>
    <t>Nhà văn hóa, sân TDTT TDP 7, TDP 9, TDP 10 thị trấn Phố Châu</t>
  </si>
  <si>
    <t>Quy hoạch đất ở (đồng Cửa Ông)</t>
  </si>
  <si>
    <t xml:space="preserve">Xã Sơn Bình </t>
  </si>
  <si>
    <t>Tính tiền bồi thường khi Nhà nước thu hồi đất; Tính tiến sử dụng đất khi Nhà nước giao đất có thu tiền sử dụng đất nhưng không thông qua hình thức đấu giá</t>
  </si>
  <si>
    <t>Quy hoạch đất ở (thôn Bình Hòa, Giếng Thị)</t>
  </si>
  <si>
    <t>Quy hoạch đất ở (Trại giống cũ)</t>
  </si>
  <si>
    <t>Quy hoạch đất ở (trường tiểu học và trường MN cũ) thôn Sinh Cờ</t>
  </si>
  <si>
    <t>Quy hoạch đất ở (Thôn Tây Hà)</t>
  </si>
  <si>
    <t>Quy hoạch đất ở mới (Bà Cầu - xóm 4)</t>
  </si>
  <si>
    <t>Xã Sơn Lĩnh</t>
  </si>
  <si>
    <t>Quy hoạch đất ở mới (Bãi Mua - xóm 6)</t>
  </si>
  <si>
    <t>Quy hoạch đất ở mới (Cây Dừa - xóm 10)</t>
  </si>
  <si>
    <t>Quy hoạch đất ở mới Đồi 32, Bãi Gỗ (xóm 1)</t>
  </si>
  <si>
    <t>Quy hoạch đất ở (Ruộng Gôm, Đồng Choi)</t>
  </si>
  <si>
    <t>Quy hoạch đất ở (Măng Cộc)</t>
  </si>
  <si>
    <t>Quy hoạch Đất ở vùng Chợ Đình</t>
  </si>
  <si>
    <t>Xã Kim Hoa</t>
  </si>
  <si>
    <t>Quy hoạch đất ở (Cây Dầu, Măng Cù, Tràng Học)</t>
  </si>
  <si>
    <t>Xã Sơn Trung</t>
  </si>
  <si>
    <t>Quy hoạch đấu giá đất ở vùng Hồng Thịnh thôn Hồng Mỹ</t>
  </si>
  <si>
    <t>Tính tiền bồi thường, khi Nhà nước thu hồi đất; Làm căn cứ xác định giá khởi điểm đấu giá QSDĐ</t>
  </si>
  <si>
    <t>Quy hoạch Đất ở (Trạm y tế xã Sơn An cũ)</t>
  </si>
  <si>
    <t>Quy hoạch đất ở (thôn 2, 3, 4)</t>
  </si>
  <si>
    <t>Tính tiến sử dụng đất khi Nhà nước giao đất có thu tiền sử dụng đất nhưng không thông qua hình thức đấu giá</t>
  </si>
  <si>
    <t>Quy hoạch đất ở (Trạm y tế xã cũ, Xóm Sơn Kim 2)</t>
  </si>
  <si>
    <t>Quy hoạch đất ở (Trường mầm non cũ, Xóm Hoa Sơn)</t>
  </si>
  <si>
    <t>Quy hoạch đất ở (Xóm Cây Chanh)</t>
  </si>
  <si>
    <t>Quy hoạch xen dắm (Thôn Mai Linh)</t>
  </si>
  <si>
    <t>Tính tiền sử dụng đất khi Nhà nước cho phép chuyển mục đích sử dụng đất thành đất ở</t>
  </si>
  <si>
    <t>Quy hoạch đất ở (Xứ Cây Mưng- Thôn Công Đẳng)</t>
  </si>
  <si>
    <t>Xã Sơn Phú</t>
  </si>
  <si>
    <t>Quy hoạch đất ở (các thôn: Hòa Tiến, Ngọc Sơn, Côn Sơn)</t>
  </si>
  <si>
    <t>QH đất ở (Trường mầm non xóm Châu Sơn và Trà Sơn, xã Sơn Phúc cũ)</t>
  </si>
  <si>
    <t>Quy hoạch đất ở (vùng Nương Chiềng)</t>
  </si>
  <si>
    <t>QH đất ở (xứ đồng Hố Truống, thôn Đồng Nghé, Bến Lầy)</t>
  </si>
  <si>
    <t>xã Sơn Giang</t>
  </si>
  <si>
    <t>Quy hoạch đất ở Đức Thịnh</t>
  </si>
  <si>
    <t>Tính tiền bồi thường khi Nhà nước thu hồi đất; Tính tiền sử dụng đất khi Nhà nước giao đất có thu tiền không thông qua đấu giá</t>
  </si>
  <si>
    <t>Quy hoạch đấu giá đất ở xã Sơn Kim 2 thôn Chế Biến</t>
  </si>
  <si>
    <t>Xã Sơn Kim 2</t>
  </si>
  <si>
    <t>Tính tiền bồi thường khi Nhà nước thu hồi đất; Làm căn cứ xác định giá khởi điểm đấu giá QSDĐ</t>
  </si>
  <si>
    <t>Quy hoạch đất ở (Đàng Vại) xóm 1</t>
  </si>
  <si>
    <t>Đấu giá đất ở 2 bên đường Long Hà Trà</t>
  </si>
  <si>
    <t>Xã Sơn Long</t>
  </si>
  <si>
    <t>Đất ở vùng Cồn Cây Dung, thôn 3</t>
  </si>
  <si>
    <t>Xã Quang Diệm</t>
  </si>
  <si>
    <t>Đất ở vùng Đồng Lườn, thôn 8 (từ nhà văn hóa thôn 8 đến vườn bà Phương)</t>
  </si>
  <si>
    <t>Đất ở vùng trường mầm non cũ, thôn Bảo Thượng</t>
  </si>
  <si>
    <t xml:space="preserve"> Tính tiền sử dụng đất khi Nhà nước giao đất có thu tiền không thông qua đấu giá</t>
  </si>
  <si>
    <t>Đất ở Đông Phố (bám đường HTLO)</t>
  </si>
  <si>
    <t>Quy hoạch đấu giá đất Hà Tràng</t>
  </si>
  <si>
    <t xml:space="preserve">Quy hoạch đấu giá thôn Tân Tràng </t>
  </si>
  <si>
    <t>Xã Sơn Lâm</t>
  </si>
  <si>
    <t>Quy hoạch đất ở (đồng Nền Điếm, đồng Bạch, thôn Nam Đoài)</t>
  </si>
  <si>
    <t>Đấu giá đất ở thôn 3 xã Sơn Lĩnh</t>
  </si>
  <si>
    <t>QH Đấu giá đất ở xóm Hà Chua, Kim Thành, Cây Thị</t>
  </si>
  <si>
    <t>Quy hoạch đấu giá đất ở khu Đồng Tùng thôn Tây Hà</t>
  </si>
  <si>
    <t>Quy hoạch đất ở (Nhà rải)</t>
  </si>
  <si>
    <t xml:space="preserve">Đấu giá ruộng vịnh Trung Bằng </t>
  </si>
  <si>
    <t>Giao đất, cho thuê đất, đấu giá đất khu vực Bàu Đằng, đồng Ngãi</t>
  </si>
  <si>
    <t>Tính tiền bồi thường khi Nhà nước thu hồi đất; Làm căn cứ xác định giá khởi điểm đấu giá QSDĐ; Tính tiền sử dụng đất khi Nhà nước giao đất có thu tiền sử dụng đất nhưng không qua hình thức đấu giá</t>
  </si>
  <si>
    <t>Đất ở Hà Sơn (bám đường HTLO)</t>
  </si>
  <si>
    <t>Đấu giá đất ở thôn Am Thủy</t>
  </si>
  <si>
    <t>Đấu giá QSD đất (vùng Cây Gôm)</t>
  </si>
  <si>
    <t>Quy hoạch đấu giá đất Hồ Sơn</t>
  </si>
  <si>
    <t>Quy hoạch xen dắm khu dân cư</t>
  </si>
  <si>
    <t>QH đất ở (Đối diện UBND xã, xóm Chùa cũ)</t>
  </si>
  <si>
    <t>Quy hoạch đất ở khu dân cư vùng Cồn Khẩu, xã Sơn Lễ</t>
  </si>
  <si>
    <t>Quy hoạch đấu giá đất ở khu Bàu Hàn thôn Đông Hà</t>
  </si>
  <si>
    <t>Đấu giá thôn Đình</t>
  </si>
  <si>
    <t>Đấu giá thôn 4 xã Sơn Giang</t>
  </si>
  <si>
    <t>Đấu giá QSD đất thôn Sinh Cờ</t>
  </si>
  <si>
    <t>Quy hoạch đất ở Đồng Dầy thôn Trung Thị</t>
  </si>
  <si>
    <t>Xã Sơn Ninh</t>
  </si>
  <si>
    <t>Chuyển mục đích đất ở (đất vườn liền kề)</t>
  </si>
  <si>
    <t>Các xã</t>
  </si>
  <si>
    <t>TT Phố Châu, TT Tây Sơn</t>
  </si>
  <si>
    <t xml:space="preserve">Quy hoạch đấu giá đất ở vùng Máy kéo cũ, khối 6 (sau đất ở ông Trần Quang Hoà) </t>
  </si>
  <si>
    <t>Làm căn cứ xác định giá khởi điểm đấu giá QSDĐ</t>
  </si>
  <si>
    <t>Quy hoạch đất ở (Trạm thú ý cũ)</t>
  </si>
  <si>
    <t>Đất thương mai dịch vụ xóm Tây Hà</t>
  </si>
  <si>
    <t>Khu dịch vụ tổng hợp P - T</t>
  </si>
  <si>
    <t>Khu dịch vụ tổng hợp Thủy Sơn Đạt</t>
  </si>
  <si>
    <t xml:space="preserve">Khu thương mại - dịch vụ </t>
  </si>
  <si>
    <t>Mở rộng Khu sinh thái Hải Thượng (thôn Hải Thượng)</t>
  </si>
  <si>
    <t>Xây dựng cây xăng dầu, thôn 3</t>
  </si>
  <si>
    <t>Quy hoạch thương mại dịch vụ</t>
  </si>
  <si>
    <t>Quy hoạch lò đốt rác</t>
  </si>
  <si>
    <t>Mở rộng đền thờ Nguyễn Tuấn Thiện</t>
  </si>
  <si>
    <t>Mở rộng Đền Trúc</t>
  </si>
  <si>
    <t>Mở rộng khuôn viên trường Tiểu Học</t>
  </si>
  <si>
    <t>Mở rộng trường mầm non (điểm chính) xã Quang Diệm thôn 5</t>
  </si>
  <si>
    <t>Xã Sơn Trường</t>
  </si>
  <si>
    <t>Mở rộng trường mầm non (Điểm chính) xã Sơn Lĩnh</t>
  </si>
  <si>
    <t>Mở rộng THCS Nguyễn Tuấn Thiện</t>
  </si>
  <si>
    <t>Trạm biến áp thôn Hùng Sơn</t>
  </si>
  <si>
    <t>Hướng tuyến đường dây 110kv đấu nối nhà máy thủy điện Ngàn Trươi vào lưới điện quốc gia</t>
  </si>
  <si>
    <t>Xã Sơn Trường; Sơn Hàm; Quang Diệm</t>
  </si>
  <si>
    <t>Sân TDTT TDP 4, TDP 6 thị trấn Phố Châu</t>
  </si>
  <si>
    <t>Mở rộng nhà thờ họ giáo Phúc Nghĩa</t>
  </si>
  <si>
    <t>Mở rộng Đền Cả</t>
  </si>
  <si>
    <t>Cụm công nghiệp Khe Cò</t>
  </si>
  <si>
    <t>BT khi Nhà nước thu hồi đất</t>
  </si>
  <si>
    <t>Trụ sở Công An xã</t>
  </si>
  <si>
    <t>Thôn Quy Vượng, xã Yên Hồ</t>
  </si>
  <si>
    <t>Thôn Đồng Vịnh, xã Đức Đồng</t>
  </si>
  <si>
    <t>Thôn Tân Lộc, xã Tân Hương</t>
  </si>
  <si>
    <t>Cụm tiểu thủ công nghiệp Lạc Thiện</t>
  </si>
  <si>
    <t>Thôn Trung Tiến, xã Lâm Trung Thủy</t>
  </si>
  <si>
    <t>Cụm công nghiệp huyện Đức Thọ</t>
  </si>
  <si>
    <t>Thôn Châu Lĩnh, xã Tùng Ảnh; Thôn Phượng Thành, xã Tân Dân</t>
  </si>
  <si>
    <t>Nhà tình thương</t>
  </si>
  <si>
    <t>Xã Liên Minh</t>
  </si>
  <si>
    <t>Mở rộng Trường Mầm Non</t>
  </si>
  <si>
    <t>Thôn Thọ Ninh, xã Liên Minh</t>
  </si>
  <si>
    <t>Đường Đức Đồng - Đức Lập - Tân Hương</t>
  </si>
  <si>
    <t>Các xã: Đức Đồng, Tân Dân, Tân Hương</t>
  </si>
  <si>
    <t>Mở rộng đường Tân Hương đi Phú Lộc Can Lộc</t>
  </si>
  <si>
    <t>Thôn Tân Nhân, xã Tân Hương</t>
  </si>
  <si>
    <t>Đường giao thông TDP2</t>
  </si>
  <si>
    <t>Tổ dân phố 2, Thị Trấn Đức Thọ</t>
  </si>
  <si>
    <t>Cầu La - Xá</t>
  </si>
  <si>
    <t>Xã Bùi La Nhân</t>
  </si>
  <si>
    <t>Đường trục xã 04 (TX04) đoạn qua xã An Dũng</t>
  </si>
  <si>
    <t>Xã An Dũng</t>
  </si>
  <si>
    <t>Đường trục xã 03 (TX03) đoạn qua xã Tân Dân</t>
  </si>
  <si>
    <t>Xã Tân Dân</t>
  </si>
  <si>
    <t>Dự án Ngàn Trươi - Cẩm Trang Gd 2 (Đợt 5)</t>
  </si>
  <si>
    <t>Toàn xã Tân Dân</t>
  </si>
  <si>
    <t>Kè chống sạt lở bờ hữu sông 
Ngàn Sâu Đồng - Lạc ( giai đoạn 2)</t>
  </si>
  <si>
    <t>Các xã: Xã Đức Đồng, Hòa Lạc</t>
  </si>
  <si>
    <t>Xây dựng ĐZ, TBA khắc phục tình trạng điện áp thấp tại các xã, thị trấn thuộc huyện Đức Thọ, tỉnh Hà Tĩnh</t>
  </si>
  <si>
    <t>Thị trấn Đức Thọ, xã Thanh Bình Thịnh, Trường Sơn, Đức Đồng, Hoà Lạc, Tân Dân, Yên Hồ, Lâm Trung Thuỷ, Bùi La Nhân</t>
  </si>
  <si>
    <t>Xây dựng ĐZ, TBA nâng cao chất lượng điện năng tại các xã Bùi La Nhân, Yên Hồ, Thanh Bình Thịnh</t>
  </si>
  <si>
    <t>Xã Bùi La Nhân, Yên Hồ, Thanh Bình Thịnh</t>
  </si>
  <si>
    <t>Cải tạo ĐZ 110KV Hưng Đông - Can Lộc và Hưng Đông - Linh Cảm</t>
  </si>
  <si>
    <t>Xã Tùng Ảnh</t>
  </si>
  <si>
    <t>Đất Bưu điện văn hóa xã</t>
  </si>
  <si>
    <t>Thôn Bình Tiến B, xã Thanh Bình Thịnh</t>
  </si>
  <si>
    <t>Tính tiền thuê đất</t>
  </si>
  <si>
    <t>Xây dựng trạm BTS mạng di động Vinaphone</t>
  </si>
  <si>
    <t>Thôn Đại Tiến, xã An Dũng</t>
  </si>
  <si>
    <t>Thôn Sơn Lễ, xã Tùng Ảnh</t>
  </si>
  <si>
    <t>Đất Cây Độ</t>
  </si>
  <si>
    <t>Tính tiền thu hồi BTGPMB làm căn cứ xác định giá khởi điểm đấu giá QSD đất</t>
  </si>
  <si>
    <t>Đất ở Ao Bù</t>
  </si>
  <si>
    <t>Thôn Ao Bù, xã Trường Sơn</t>
  </si>
  <si>
    <t xml:space="preserve">Đấu giá đất vùng QH đất ở Mậu Sáu - Trục xã </t>
  </si>
  <si>
    <t>Thôn Quang Chiêm, xã Thanh Bình Thịnh</t>
  </si>
  <si>
    <t>Đất ở đồng Trưa, Sau Làng (Đồng Hòa, Tân Xuyên, Tân Mỹ)</t>
  </si>
  <si>
    <t>Thôn Đồng Hòa, Tân Xuyên, xã Tân Dân</t>
  </si>
  <si>
    <t>Đất ở NVH cũ (Long Thủy, Long Mã)</t>
  </si>
  <si>
    <t>Thôn Long Thủy, Long Mã, xã  An Dũng</t>
  </si>
  <si>
    <t>Khu dân cư cổng xóm 6 thôn Cữu Yên</t>
  </si>
  <si>
    <t>Thôn Cữu Yên, xã Trường Sơn</t>
  </si>
  <si>
    <t>Khu dân  thôn Ninh Thái</t>
  </si>
  <si>
    <t>Thôn Nimh Thái, xã Trường Sơn</t>
  </si>
  <si>
    <t>Đất ở thôn Hoà Bình</t>
  </si>
  <si>
    <t>Thôn Hòa Bình, xã Lâm Trung Thủy</t>
  </si>
  <si>
    <t>Đất ở Dăm Lẽ</t>
  </si>
  <si>
    <t>Trôn Trung Đông, xã Lâm Trung Thủy</t>
  </si>
  <si>
    <t>Đất ở Vùng đồng sau chùa</t>
  </si>
  <si>
    <t>Thôn Bình Định, xã Thanh Bình Thịnh</t>
  </si>
  <si>
    <t>Đất ở xen dắm</t>
  </si>
  <si>
    <t>Thôn Hoà Thái, Đông Đoài, Thị Hoà, Đông Xá, xã Hoà Lạc</t>
  </si>
  <si>
    <t>Đất ở QL 8A</t>
  </si>
  <si>
    <t>Đồng Mương Thôn Tiến Hoà, xã Yên Hồ</t>
  </si>
  <si>
    <t>Đất ở bám đường LX Yên Hồ - Quang Vĩnh</t>
  </si>
  <si>
    <t>Thôn Tiến Hoà, xã Yên Hồ</t>
  </si>
  <si>
    <t>Đất ở khu dân cư Trang Gát</t>
  </si>
  <si>
    <t>Thôn Bến Hầu, xã Trường Sơn</t>
  </si>
  <si>
    <t xml:space="preserve"> Đất ở khu dân cư Mụ Sại</t>
  </si>
  <si>
    <t>Thôn Vĩnh Khánh, xã Trường Sơm</t>
  </si>
  <si>
    <t>Đất ở Quán Tre tuyến 2</t>
  </si>
  <si>
    <t>Thôn Phú Quý, xã Bùi La Nhân</t>
  </si>
  <si>
    <t>Đất ở Đồng Trạng</t>
  </si>
  <si>
    <t>Thôn Hồng Hoa, xã Đức Đồng</t>
  </si>
  <si>
    <t>Xây dựng khu dân cư OM-10, OM-11, OM-12</t>
  </si>
  <si>
    <t>Nhà Lay Trên, Thị trấn Đức Thọ</t>
  </si>
  <si>
    <t>Mở rộng UBND xã</t>
  </si>
  <si>
    <t>Tính tiền thu hồi, BT GPMB</t>
  </si>
  <si>
    <t>Thi hành án (nhà lay)</t>
  </si>
  <si>
    <t>Tổ Dân Phố 7, Thị trấn Đức Thọ</t>
  </si>
  <si>
    <t>Mở rộng chùa Phúc Long (thôn Đồng Cần)</t>
  </si>
  <si>
    <t>Thôn Đồng Cần, xã Thanh Bình Thịnh</t>
  </si>
  <si>
    <t>Khôi phục chùa Vịnh Giang</t>
  </si>
  <si>
    <t>Thôn Thanh Trung, xã Thanh Bình Thịnh</t>
  </si>
  <si>
    <t>Mở rộng Nhà văn hóa Tổ dân phố 2</t>
  </si>
  <si>
    <t>Mở rộng nghĩa trang Cựa Trại</t>
  </si>
  <si>
    <t>Mở rộng nghĩa trang Đồng Vòng, thôn Đại Lợi</t>
  </si>
  <si>
    <t>Thôn Đại Lợi, xã Thanh Bình Thịnh</t>
  </si>
  <si>
    <t>Cửa hàng xăng dầu Tùng Ảnh (chuyển vị trí so với QH đến 2020)</t>
  </si>
  <si>
    <t>BT khi Nhà nước thu hồi đất, cho thuê đất</t>
  </si>
  <si>
    <t>Thương mại dịch vụ (cây xăng)</t>
  </si>
  <si>
    <t>Đất dịch vụ ăn uống, kinh doanh tổng hợp</t>
  </si>
  <si>
    <t>Thôn Ngọc Lâm, xã Lâm Trung Thủy</t>
  </si>
  <si>
    <t>Kinh doanh dịch vụ tổng hợp vùng ngã ba Lạc Thiện</t>
  </si>
  <si>
    <t>Dịch vụ thương mại tổng hợp Xứ đồng Mụ âm</t>
  </si>
  <si>
    <t>Đất thương mại dịch vụ</t>
  </si>
  <si>
    <t>Tổ Dân Phố 8, Thị trấn Đức Thọ</t>
  </si>
  <si>
    <t>Thôn Thọ Tường, xã Liên Minh</t>
  </si>
  <si>
    <t>Thôn Trung Nam, xã Lâm Trung Thủy</t>
  </si>
  <si>
    <t>Cửa hàng xăng dầu và Thương Mại tổng hợp TK</t>
  </si>
  <si>
    <t>Thôn Phượng Thành, xã Tân Dân</t>
  </si>
  <si>
    <t>Thương mại dịch vụ (Khu Thương mại dịch vụ, sản xuất và gia công đồ gỗ)</t>
  </si>
  <si>
    <t>Thôn Trung Văn Minh, xã Yên Hồ</t>
  </si>
  <si>
    <t>Khu TTCN_TMD (bám QL 8A)</t>
  </si>
  <si>
    <t>Thị trấn Đức Thọ</t>
  </si>
  <si>
    <t>Đất sản xuất kinh doanh phi nông nghiệp</t>
  </si>
  <si>
    <t>Khu TTCN_TMD Đức Thịnh (bám QL 8A)</t>
  </si>
  <si>
    <t>Điểm sản xuất kinh doanh phi nông nghiệp</t>
  </si>
  <si>
    <t>Xây dựng Trường Mầm Non Trung Lễ</t>
  </si>
  <si>
    <t>Thôn Trung Khánh, xã Lâm Trung Thủy</t>
  </si>
  <si>
    <t>Trường mầm non Đức Dũng</t>
  </si>
  <si>
    <t xml:space="preserve"> Xã An Dũng</t>
  </si>
  <si>
    <t>Mỡ rộng trường Trung học cơ sở Hoàng Xuân Hãn</t>
  </si>
  <si>
    <t>Thôn Châu Nội, Xã Tùng Ảnh</t>
  </si>
  <si>
    <t>Mở rộng khuôn viên trường tiểu học Yên Hồ</t>
  </si>
  <si>
    <t>Thôn Trung Hậu, xã Yên Hồ</t>
  </si>
  <si>
    <t>Mở rộng trường tiểu học Đức Yên (lấy trên đất UBND xã Đức Yên cũ)</t>
  </si>
  <si>
    <t>TDP Đại Lợi, Thị trấn Đức Thọ</t>
  </si>
  <si>
    <t>Mở rộng trường tiểu học Thị trấn</t>
  </si>
  <si>
    <t>TDP 2, Thị trấn Đức Thọ</t>
  </si>
  <si>
    <t>Mở rộng đường giao thông nông thôn</t>
  </si>
  <si>
    <t>Đường giao thông Bắc sông Ngàn Phố</t>
  </si>
  <si>
    <t>Thôn Vĩnh Khánh, xã Trường Sơn</t>
  </si>
  <si>
    <t>Đường từ thôn Ngọc Lâm đến trường cấp 3 Trần Phú</t>
  </si>
  <si>
    <t>Xã Lâm Trung Thuỷ</t>
  </si>
  <si>
    <t>Đường từ UB xã đến thôn Đồng Thanh Lâm</t>
  </si>
  <si>
    <t>Xây dựng xuất tuyến 22Kv tạo mạch vòng giữa 2 trạm biến áp 110Kv Hương Sơn và Linh Cảm</t>
  </si>
  <si>
    <t xml:space="preserve">Điểm Bưu Điện VH  </t>
  </si>
  <si>
    <t xml:space="preserve"> Xã Đức Đồng</t>
  </si>
  <si>
    <t>Thôn Vĩnh Phúc, xã Quang Vịnh</t>
  </si>
  <si>
    <t xml:space="preserve">Đất ở đấu giá </t>
  </si>
  <si>
    <t>Thôn Châu Thịnh, xã Tùng Châu</t>
  </si>
  <si>
    <t>Đất ở Quán Tre (Dọc đường Hộ Đê)</t>
  </si>
  <si>
    <t>Đất ở tại (KV ruộng mậu)</t>
  </si>
  <si>
    <t>Thôn Trung Thành, xã Quang Vĩnh</t>
  </si>
  <si>
    <t>Đất ở vùng Đá Bạc</t>
  </si>
  <si>
    <t>Đất ở khu vực ao Trung Hậu</t>
  </si>
  <si>
    <t xml:space="preserve">Đất ở xen dắm </t>
  </si>
  <si>
    <t>Thôn Thanh Kim, xã Tùng Châu</t>
  </si>
  <si>
    <t>Đất ở thôn Thượng Lĩnh (vùng trường mần non cũ)</t>
  </si>
  <si>
    <t>Thôn Thượng Lĩnh, xã Hòa Lạc</t>
  </si>
  <si>
    <t>Đất ở NVH cũ (Trại Trắn, Đông Đoài, Làng Hạ, Thị Hòa, Đồng Lạc)</t>
  </si>
  <si>
    <t>Thôn: Trại Trắn, Đông Đoài, Làng Hạ, Thị Hòa, Đồng Lạc, xã Hòa Lạc</t>
  </si>
  <si>
    <t>Tính tiền làm căn cứ xác định giá khởi điểm đấu giá QSD đất</t>
  </si>
  <si>
    <t>Đất ở NVH cũ: Đại Tiến, Trung Nam, Nội Trung</t>
  </si>
  <si>
    <t>Thôn Đại Tiến, Trung Nam, Nội Trung, xã An Dũng</t>
  </si>
  <si>
    <t>Đất ở Quang Tiến</t>
  </si>
  <si>
    <t>Thôn Quang Tiến, xã Thanh Bình Thịnh</t>
  </si>
  <si>
    <t>Đất ở Quang Thịnh (Thôn Quang Chiêm mới)</t>
  </si>
  <si>
    <t>Đấu giá đất ở Đồng Chành, Đồng Chuột</t>
  </si>
  <si>
    <t>Thôn Bình Hà, xã Thanh Bình Thịnh</t>
  </si>
  <si>
    <t>Đất ở vùng Mậu</t>
  </si>
  <si>
    <t>Thôn Vĩnh Phúc, Thôn Vĩnh Đại, xã Quang Vĩnh</t>
  </si>
  <si>
    <t>Khu dân cư Trang Gát thôn Vạn Phúc</t>
  </si>
  <si>
    <t>Thôn Vạn Phúc, xã Trường Sơn</t>
  </si>
  <si>
    <t>Đất ở dân cư xóm Vĩnh Hoà</t>
  </si>
  <si>
    <t>Thôn Vĩnh Hoà, xã Quang Vĩnh</t>
  </si>
  <si>
    <t>Đất ở Nhà Bái</t>
  </si>
  <si>
    <t>Ngoại Xuân, xã An Dũng</t>
  </si>
  <si>
    <t>Đất ở khu vực thôn Đại An</t>
  </si>
  <si>
    <t>Đại An, xã An Dũng</t>
  </si>
  <si>
    <t>Đất ở Trí Sỹ</t>
  </si>
  <si>
    <t>Lai Đồng, xã Đức Đồng</t>
  </si>
  <si>
    <t>Đất ở Làng Mới</t>
  </si>
  <si>
    <t>Xóm Mới, xã Thanh Bình Thịnh</t>
  </si>
  <si>
    <t>Đất ở  xen dắm thôn Tiến Thọ</t>
  </si>
  <si>
    <t>Thôn Tiến Thọ, xã Yên Hồ</t>
  </si>
  <si>
    <t>Đất ở Cổ ngựa</t>
  </si>
  <si>
    <t>Đất ở Cung đường sắt cũ</t>
  </si>
  <si>
    <t>Thôn Yên Cường, xã Hoà Lạc</t>
  </si>
  <si>
    <t>Chuyển mục đích cây lâu năm sang đất ở</t>
  </si>
  <si>
    <t>Các xã huyện Đức Thọ</t>
  </si>
  <si>
    <t>Thôn Ngoại Xuân, xã An Dũng</t>
  </si>
  <si>
    <t>Đất ở nhà văn hoá thôn cũ Long Thành</t>
  </si>
  <si>
    <t>Thôn Long Thành, xã An Dũng</t>
  </si>
  <si>
    <t>Thôn Trung Nam Hồng,  xã Yên Hồ</t>
  </si>
  <si>
    <t>Đất ở thôn Thịnh Cường</t>
  </si>
  <si>
    <t>Thôn Thịnh Cường, xã Tân Dân</t>
  </si>
  <si>
    <t>Đất ở tuyến 2 QL 8A</t>
  </si>
  <si>
    <t xml:space="preserve">Thôn Thượng Tứ, Thôn Phú Quý, xã Bùi La Nhân </t>
  </si>
  <si>
    <t>Đất ở vùng Đồng Cháng</t>
  </si>
  <si>
    <t>Thôn Châu Linh, xã Tùng Ảnh</t>
  </si>
  <si>
    <t>Thôn Yên Hội, Xã Tùng Ảnh</t>
  </si>
  <si>
    <t>Đất ở xen dắm Ao</t>
  </si>
  <si>
    <t>Đất ở Chợ Đồn cũ</t>
  </si>
  <si>
    <t xml:space="preserve">Đất ở trên đất nhà văn hoá thôn </t>
  </si>
  <si>
    <t xml:space="preserve">Thôn Phú Quý, xã Bùi La Nhân </t>
  </si>
  <si>
    <t>Đất ở tại vị trí trường Hoàng Xuân Hãn củ</t>
  </si>
  <si>
    <t>Thị Trấn Đức Thọ</t>
  </si>
  <si>
    <t>Mở rộng nghĩa trang Eo Gát</t>
  </si>
  <si>
    <t>Thôn Sơn Thành, xã Đức Đồng</t>
  </si>
  <si>
    <t>Mở rộng  nghĩa trang (Di dời đường cao tốc) Đức Vĩnh</t>
  </si>
  <si>
    <t xml:space="preserve"> Xã  Quang Vĩnh</t>
  </si>
  <si>
    <t>Mở rộng  nghĩa trang số 1 (Thôn Tân Quang)</t>
  </si>
  <si>
    <t>Thôn Tân Quang, xã Tân Hương</t>
  </si>
  <si>
    <t>Mở rộng Nghĩa trang vùng 2,3</t>
  </si>
  <si>
    <t>Thôn Đại Quang, xã Quang Vĩnh</t>
  </si>
  <si>
    <t>ĐSL Rú Râu</t>
  </si>
  <si>
    <t>Thôn Tân Tiến, xã An Dũng</t>
  </si>
  <si>
    <t>Mở rộng bãi tập kết VLXD</t>
  </si>
  <si>
    <t>Bãi tập kết VLXD</t>
  </si>
  <si>
    <t>Thôn Triều Đông, xã Bùi La Nhân</t>
  </si>
  <si>
    <t>Đất san lấp đồi Khe Buông</t>
  </si>
  <si>
    <t>Xá Đức Lạng</t>
  </si>
  <si>
    <t>Đất san lấp Rú Ná</t>
  </si>
  <si>
    <t>Xã Đức Đồng</t>
  </si>
  <si>
    <t>Thôn Bình Tiến B; Bình Định; Bình Tiến A; Bình Hà; Bình Tân, xã Thanh Bình Thịnh</t>
  </si>
  <si>
    <t>Nhà văn hóa thôn Phúc Xá</t>
  </si>
  <si>
    <t>Thôn Phúc Xá, xã Hoà Lạc</t>
  </si>
  <si>
    <t>Nhà văn hoá thôn Đại Tiến</t>
  </si>
  <si>
    <t>Nhà văn hoá thôn Trung Nam</t>
  </si>
  <si>
    <t>Thôn Trung Nam, xã An Dũng</t>
  </si>
  <si>
    <t>Nhà văn hoá thôn Nội Trung</t>
  </si>
  <si>
    <t>Thôn Nội Trung, xã An Dũng</t>
  </si>
  <si>
    <t>Nhà văn hoá thôn Đại An</t>
  </si>
  <si>
    <t>Thôn Đại An, xã An Dũng</t>
  </si>
  <si>
    <t>Nhà văn hoá Châu Thịnh</t>
  </si>
  <si>
    <t>Nhà văn hoá TDP 8</t>
  </si>
  <si>
    <t>TDP 8, Thị trấn Đức Thọ</t>
  </si>
  <si>
    <t>Mở rộng nhà văn hoá thôn Thượng Tứ</t>
  </si>
  <si>
    <t xml:space="preserve">Thôn Thượng Tứ, xã Bùi La Nhân </t>
  </si>
  <si>
    <t>Mở rộng nhà văn hoá thôn Ninh Thái</t>
  </si>
  <si>
    <t>Thôn Ninh Thái, xã Trường Sơn</t>
  </si>
  <si>
    <t>Mở rộng nhà văn hoá thôn Yên Mỹ</t>
  </si>
  <si>
    <t>Thôn Yên Mỹ, xã Liên Minh</t>
  </si>
  <si>
    <t>QH nhà văn hóa thôn Đồng Vịnh (lấy đất Trường Mầm non cơ sở 2)</t>
  </si>
  <si>
    <t>Trường mầm non CS 2, Thôn Đồng Vịnh, xã Tân Dân</t>
  </si>
  <si>
    <t>DANH MỤC CÁC THỬA ĐẤT, KHU ĐẤT, CÁC CÔNG TRÌNH, DỰ ÁN DỰ KIẾN XÁC ĐỊNH GIÁ ĐẤT CỤ THỂ NĂM 2021 
TRÊN ĐỊA BÀN HUYỆN ĐỨC THỌ</t>
  </si>
  <si>
    <t>Trụ sở Công an Thị trấn huyện</t>
  </si>
  <si>
    <t>TDP 17, Thị trấn Hương Khê</t>
  </si>
  <si>
    <t>Trụ sở Công an xã Hương Lâm</t>
  </si>
  <si>
    <t>Thôn 7, xã Hương Lâm</t>
  </si>
  <si>
    <t>Trụ sở Công an xã Hương Vĩnh</t>
  </si>
  <si>
    <t>Thôn Vĩnh Hương, xã Hương Vĩnh</t>
  </si>
  <si>
    <t>Trụ sở Công an xã Phú Gia</t>
  </si>
  <si>
    <t>Thôn Phú Yên, xã Phú Gia</t>
  </si>
  <si>
    <t>Trụ sở Công an xã Hương Giang</t>
  </si>
  <si>
    <t>Thôn 5, xã Hương Giang</t>
  </si>
  <si>
    <t>Nhà máy nước và hệ thống cấp nước sạch cho nhân dân Thị trấn Hương Khê và 08 xã vùng phụ cận thuộc huyện Hương Khê</t>
  </si>
  <si>
    <t>Thôn Phú Hòa, xã Gia Phố</t>
  </si>
  <si>
    <t>Thôn Trường Sơn, xã Phú Gia</t>
  </si>
  <si>
    <t xml:space="preserve">Tổ dân phố 12, Thị trấn Hương Khê </t>
  </si>
  <si>
    <t>Xã Hương Bình</t>
  </si>
  <si>
    <t>Xã Hương Long</t>
  </si>
  <si>
    <t>Xã Hương Xuân</t>
  </si>
  <si>
    <t>Xã Lộc Yên</t>
  </si>
  <si>
    <t>Xã Phú Phong</t>
  </si>
  <si>
    <t>Đường giao thông huyện lộ 6 huyện Hương Khê</t>
  </si>
  <si>
    <t>Các thôn: 1, 2, 3, 4, 5, 6, 7, 8, 9; xã Hương Thủy</t>
  </si>
  <si>
    <t>Xã Phúc Đồng</t>
  </si>
  <si>
    <t xml:space="preserve">Mở rộng tuyến đường Địa Lợi điểm đầu thôn 7, điểm cuối thôn 2 xã Hà Linh </t>
  </si>
  <si>
    <t>Thôn 5, thôn 6, thôn 7, xã Hương Thủy</t>
  </si>
  <si>
    <t>Mở rộng Đường thôn 1 từ quán ông Hùng đến trại ông Chí</t>
  </si>
  <si>
    <t>Thôn 1, xã Hương Thủy</t>
  </si>
  <si>
    <t>Dự án xây dựng công trình cầu Hói Địa, cầu Chăm Trèng và khắc phục các vị trí hư hỏng cục bộ tuyến đường liên xã 8 (Hà Linh - Phương Mỹ), huyện Hương Khê.</t>
  </si>
  <si>
    <t>Thôn Thượng Sơn, xã Điền Mỹ</t>
  </si>
  <si>
    <t>Cải thiện cơ sở hạ tầng đô thị Hương Khê, huyện Hương Khê, tỉnh Hà Tĩnh, thuộc dự án: Cải thiện cơ sở hạ tầng đô thị nhằm giảm thiểu tác động của biến đổi khí hậu cho 4 tỉnh ven biển Bắc Trung Bộ</t>
  </si>
  <si>
    <t>Thị trấn Hương Khê</t>
  </si>
  <si>
    <t>Xã Gia Phố</t>
  </si>
  <si>
    <t>Cầu Lộc Yên, huyện Hương Khê</t>
  </si>
  <si>
    <t>Xã Lộc Yên</t>
  </si>
  <si>
    <t>Đường giao thông vào các xã Hà Linh, Hương Thuỷ, Hương Giang, Lộc Yên, Hương Đô, Phúc Trạch, huyện Hương Khê (đoạn từ Km15+642.72 đến Km25+252.86)</t>
  </si>
  <si>
    <t>Xã Hương Đô</t>
  </si>
  <si>
    <t>Dự án đường tỉnh ĐT.553 đoạn qua huyện Hương Khê (Km7+00 - Km28+300)</t>
  </si>
  <si>
    <t>Dự án đường tỉnh ĐT.553 đoạn từ Trại Nại - Đường Hồ Chí Minh (Km28+500 - Km37+300), huyện Hương Khê</t>
  </si>
  <si>
    <t>Đường huyện lộ 13 (Thôn Hương Đồng)</t>
  </si>
  <si>
    <t>Đường bảo tồn dự án bưởi Phúc Trạch (Các thôn: Tân Hương, Tân Phúc, Ngọc Bội, Tân Dừa, Tân Thành)</t>
  </si>
  <si>
    <t>Xã Hương Trạch</t>
  </si>
  <si>
    <t>Mở rộng và chuyển tuyến kênh Đập Làng (Thôn 1)</t>
  </si>
  <si>
    <t>Xã Hương Thủy</t>
  </si>
  <si>
    <t>Xây dựng công trình cấp nước hồ Đá Hàn, huyện Hương Khê</t>
  </si>
  <si>
    <t>Xã Hoà Hải</t>
  </si>
  <si>
    <t>Xử lý sạt lở bờ sông Ngàn Sâu qua xã Lộc Yên</t>
  </si>
  <si>
    <t>Xử lý sạt lở bờ sông Ngàn Sâu đoạn qua xã Hương Trạch, Hương Đô, huyện Hương Khê</t>
  </si>
  <si>
    <t xml:space="preserve">Đất ở mới </t>
  </si>
  <si>
    <t>Thôn Phú Vinh, Quang Lộc, Phú Thành, xã Phú Gia</t>
  </si>
  <si>
    <t>Đất ở mới vùng Đập Làng</t>
  </si>
  <si>
    <t>Thôn 4 và thôn 1, xã Hương Đô</t>
  </si>
  <si>
    <t xml:space="preserve">Đất ở mới (xen dắm) </t>
  </si>
  <si>
    <t>Thôn Hương Thượng, xã Lộc Yên</t>
  </si>
  <si>
    <t>Thôn 9, xã Hương Thủy</t>
  </si>
  <si>
    <t>Giao đất, Đấu giá đất</t>
  </si>
  <si>
    <t>Thôn Nhân Phố, thôn Phố Hương, xã Gia Phố</t>
  </si>
  <si>
    <t xml:space="preserve"> Thôn 8, xã Hà Linh</t>
  </si>
  <si>
    <t>Các thôn: Bình Thái, Bình Trung, Bình Minh, Bình Hà, Bình Hưng, xã Hương Bình</t>
  </si>
  <si>
    <t>Đất ở mới (Thôn Hưng Bình)</t>
  </si>
  <si>
    <t>Đất ở vùng đồng Bừng Thôn 4</t>
  </si>
  <si>
    <t>Đất ở mới (Các thôn: 3, 6, 10, 12, 13)</t>
  </si>
  <si>
    <t>Đất ở mới (Thôn Bình Thái)</t>
  </si>
  <si>
    <t>Đất ở Thôn Phú Bình, Hoà Nhượng</t>
  </si>
  <si>
    <t>Xã Phú Gia</t>
  </si>
  <si>
    <t>Đất ở mới (xen dắm) TDP 10</t>
  </si>
  <si>
    <t>Đất ở mới TDP 19</t>
  </si>
  <si>
    <t>Nghĩa trang trung tâm huyện (Tiểu khu 208)</t>
  </si>
  <si>
    <t>Xã Hương Thuỷ</t>
  </si>
  <si>
    <t>Dự án bảo tồn nhân giống và phát triển bưởi Phúc Trạch giai đoạn 2016-2020, huyện Hương Khê</t>
  </si>
  <si>
    <t>Xã Phúc Trạch</t>
  </si>
  <si>
    <t>Sân thể thao cụm Phú Giang - Trung Hà</t>
  </si>
  <si>
    <t>Đường liên xã Phúc Đồng - Hoà Hải</t>
  </si>
  <si>
    <t>Xã Phúc Đồng</t>
  </si>
  <si>
    <t>Đường trục Thôn 3 Phúc Đồng</t>
  </si>
  <si>
    <t>Đường Hà Linh - Phúc Trạch (giai đoạn 4)</t>
  </si>
  <si>
    <t>Xã Hương Đô</t>
  </si>
  <si>
    <t>Đường giao thông bà Linh xóm 5 đi vườn chùa cửa anh Hùng xóm 4</t>
  </si>
  <si>
    <t>Huyện lộ 2 đi đập Khe Du</t>
  </si>
  <si>
    <t>Đường giao thông (Thôn Hương Yên)</t>
  </si>
  <si>
    <t>Đất ở mới (nhà văn hóa cũ)</t>
  </si>
  <si>
    <t>Thôn 7, xã Hà Linh</t>
  </si>
  <si>
    <t xml:space="preserve">Đất ở vùng nhà Cọng </t>
  </si>
  <si>
    <t>Thôn 12, xã Hương Giang</t>
  </si>
  <si>
    <t>Thôn Tân Trà, xã Hương Trà</t>
  </si>
  <si>
    <t>Thôn Tân Hương, xã Hương Trà</t>
  </si>
  <si>
    <t>Thôn 2, 4, 5, 6, xã Phú Phong</t>
  </si>
  <si>
    <t>Đất ở mới (Lấy từ đất Trường Tiểu học Tân Hòa cũ)</t>
  </si>
  <si>
    <t>Thôn 1, xã Hòa Hải</t>
  </si>
  <si>
    <t>Đất ở mới (Lấy từ đất Trạm y tế cũ)</t>
  </si>
  <si>
    <t>Xen dắm dân cư Thôn 1, 2</t>
  </si>
  <si>
    <t>Xã Phú Phong</t>
  </si>
  <si>
    <t>Xen dắm dân cư Thôn Tân Trà</t>
  </si>
  <si>
    <t>Xã Hương Trà</t>
  </si>
  <si>
    <t>Đất ở vùng trung tâm xã xóm Vĩnh Trường</t>
  </si>
  <si>
    <t>Xã Hương Xuân</t>
  </si>
  <si>
    <t>Đất ở nhà văn hoá xóm 2, 8</t>
  </si>
  <si>
    <t>Xen dắm dân cư tại nhà văn hoá Thôn 7, thôn 8, thôn 4 cũ</t>
  </si>
  <si>
    <t>Xã Hương Giang</t>
  </si>
  <si>
    <t>Đất ở nông thôn (Thôn La Khê)</t>
  </si>
  <si>
    <t>Đất ở (Trường Tiểu học Hương Lộc )</t>
  </si>
  <si>
    <t>Thôn Thuận Trị, Vĩnh Hương, xã Hương Vĩnh</t>
  </si>
  <si>
    <t>Đất ở mới TDP 15</t>
  </si>
  <si>
    <t>Đất ở mới TDP 6</t>
  </si>
  <si>
    <t>Khu vui chơi giải trí (Công viên Cây xanh)</t>
  </si>
  <si>
    <t>TDP 7, thị trấn Hương Khê</t>
  </si>
  <si>
    <t>Xây dựng trụ sở công an huyện</t>
  </si>
  <si>
    <t>Thị trấn Vũ Quang</t>
  </si>
  <si>
    <t>Thôn Vĩnh Hội, xã Đức Lĩnh</t>
  </si>
  <si>
    <t>Đường giao thông tuyến vành đai đường Lộc Hầu TDP 4</t>
  </si>
  <si>
    <t>2</t>
  </si>
  <si>
    <t>Xây dựng cầu TDP 4 - TDP 2</t>
  </si>
  <si>
    <t>8</t>
  </si>
  <si>
    <t>Đường vào khu xử lý rác, khu sản xuất</t>
  </si>
  <si>
    <t>Xã Đức Bồng</t>
  </si>
  <si>
    <t>Đường ga Yên Duệ đi ga Hòa Duyệt</t>
  </si>
  <si>
    <t>Xã Đức Liên</t>
  </si>
  <si>
    <t>Mở rộng Đường cầu Liên Hoà đến đập khe Nãy xã Đức Liên</t>
  </si>
  <si>
    <t>Cầu Cửa Rào qua xã Quang Thọ - Đức Liên</t>
  </si>
  <si>
    <t xml:space="preserve">Xã Quang Thọ, Đức Liên, </t>
  </si>
  <si>
    <t>Mở rộng đường Hương Thọ - Đức Hương (HL3)</t>
  </si>
  <si>
    <t>Xã Quang Thọ,
 Đức Hương</t>
  </si>
  <si>
    <t>Mở rộng đường Hương Thọ - Cửa Rào</t>
  </si>
  <si>
    <t>Xã Quang Thọ</t>
  </si>
  <si>
    <t>Nâng cấp mở rộng dốc bà Toàn - xã Quang Thọ</t>
  </si>
  <si>
    <t>Quy hoạch hồ điều hòa tại TDP 4</t>
  </si>
  <si>
    <t>Mở rộng Đập Khe Nải tại thôn Liên Châu</t>
  </si>
  <si>
    <t>Công trình Đập cây Trâm</t>
  </si>
  <si>
    <t>Trạm biến áp, đường dây hạ thế tại thôn Thanh Bình</t>
  </si>
  <si>
    <t>Xã Đức Lĩnh</t>
  </si>
  <si>
    <t>Đường điện của Thủy điện Ngàn Trươi</t>
  </si>
  <si>
    <t>Thị trấn Vũ Quang, xã Thọ Điền</t>
  </si>
  <si>
    <t>Trạm điện tại thôn 2</t>
  </si>
  <si>
    <t>7</t>
  </si>
  <si>
    <t>Khu xử lý rác thải huyện</t>
  </si>
  <si>
    <t>Xã Đức Hương</t>
  </si>
  <si>
    <t>Quy hoạch trung tâm phật giáo</t>
  </si>
  <si>
    <t xml:space="preserve">Đất trồng cây ăn quả </t>
  </si>
  <si>
    <t>Thôn Tùng Quang, xã Quang Thọ</t>
  </si>
  <si>
    <t>Tính tiền thuê đất,</t>
  </si>
  <si>
    <t>Khu chăn nuôi và trồng cây nông nghiệp khu vực Động Tý Rú Rẹn</t>
  </si>
  <si>
    <t>Đất thương mại, dịch vụ (thu hồi của Chi nhánh Dược phẩm)</t>
  </si>
  <si>
    <t xml:space="preserve">Đất thương mại dich vụ </t>
  </si>
  <si>
    <t>Đồng Bại, xã Ân Phú</t>
  </si>
  <si>
    <t xml:space="preserve">Đất thương mại, dịch vụ </t>
  </si>
  <si>
    <t>Thôn Hương Đại, xã Đức Hương</t>
  </si>
  <si>
    <t xml:space="preserve">Cửa hàng XD và KD TMDV tổng hợp </t>
  </si>
  <si>
    <t>Trung tâm thương mại, dịch vụ khu vui chơi giải trí xứ đồng Bàu Khe</t>
  </si>
  <si>
    <t xml:space="preserve">Cửa hàng kinh doanh tiện lợi </t>
  </si>
  <si>
    <t>Xã Thọ Điền</t>
  </si>
  <si>
    <t>Xây dựng nhà máy nước Vũ Quang tại TDP 1</t>
  </si>
  <si>
    <t>Đất sản xuất kinh doanh tại thôn 4</t>
  </si>
  <si>
    <t>Bưu điện chợ Bộng</t>
  </si>
  <si>
    <t xml:space="preserve">Trạm BTS mạng di động Vinaphone </t>
  </si>
  <si>
    <t>Thôn Hương Giang, xã Đức Hương</t>
  </si>
  <si>
    <t>Trạm BTS mạng di động Vinaphone</t>
  </si>
  <si>
    <t>Thôn Hợp Thắng, xã Hương Minh</t>
  </si>
  <si>
    <t>Mở rộng chợ Bộng</t>
  </si>
  <si>
    <t>Chuyển mục đích sử dụng đất lâu năm cùng thửa với đất ở sang đất ở</t>
  </si>
  <si>
    <t>Trên địa bàn 9 xã</t>
  </si>
  <si>
    <t>tính tiền sử dụng đất,</t>
  </si>
  <si>
    <t>Xã Ân Phú</t>
  </si>
  <si>
    <t>11</t>
  </si>
  <si>
    <t>Đất ở Chọ Đọn</t>
  </si>
  <si>
    <t>Đất ở xen dắm thôn Hưng Phố</t>
  </si>
  <si>
    <t>12</t>
  </si>
  <si>
    <t>làm căn cứ xác định giá khởi điểm đấu giá QSD đất</t>
  </si>
  <si>
    <t>Đất ở khu tái định cư Hói Trung thôn Kim Thọ, thôn Tùng Quang, thôn Kim Quang</t>
  </si>
  <si>
    <t>Đất ở tại thôn 4</t>
  </si>
  <si>
    <t>Đất ở tại thôn Ngân</t>
  </si>
  <si>
    <t>Đất ở Đồng Bãi thôn 4</t>
  </si>
  <si>
    <t>Đất ở thôn Hương Đại</t>
  </si>
  <si>
    <t>Đất ở thôn Vĩnh Hội</t>
  </si>
  <si>
    <t>Đất ở xen dắm thôn Hội Trung</t>
  </si>
  <si>
    <t>Đất ở xen dắm thôn Bình Quang</t>
  </si>
  <si>
    <t>Đất ở tuyến Khe Ná - Chi Lời (thôn 4, thôn 5)</t>
  </si>
  <si>
    <t>Giao Đất ở thôn Đăng</t>
  </si>
  <si>
    <t>Giao Đất ở xen dắm TDP 5</t>
  </si>
  <si>
    <t xml:space="preserve">Giao Đất ở xen dắm TDP 3, TDP 4 </t>
  </si>
  <si>
    <t>XD trụ sở Công An thị trấn</t>
  </si>
  <si>
    <t>Thị trấn Lộc Hà</t>
  </si>
  <si>
    <t>Cụm công nghiệp Thạch Bằng và vùng phụ cận</t>
  </si>
  <si>
    <t>XD Trung tâm Văn hóa - Truyền thông huyện Lộc Hà</t>
  </si>
  <si>
    <t>XD đài tưởng niệm liệt sĩ xã Ích Hậu</t>
  </si>
  <si>
    <t>Xã Ích Hậu</t>
  </si>
  <si>
    <t>XD sân thể thao cho 3 thôn: Thôn Vĩnh Phú 0,36 ha; thôn Vĩnh Phong: 0,22 ha; thôn Xuân Tây 0,12 ha, đã có trong  QH)</t>
  </si>
  <si>
    <t>Xã Hộ Độ</t>
  </si>
  <si>
    <t>XD trường mầm non khu T3</t>
  </si>
  <si>
    <t>XD trường mầm non xã Bình An</t>
  </si>
  <si>
    <t>Xã Bình An</t>
  </si>
  <si>
    <t>Mở rộng khuôn viên Trường THCS Hồng Tân (sân bóng)</t>
  </si>
  <si>
    <t>Xã Hồng Lộc</t>
  </si>
  <si>
    <t>Đường giao thông nội vùng khu Trung tâm hành chính huyện Lộc Hà (giai đoạn 2)</t>
  </si>
  <si>
    <t>XD hạ tầng giao thông các khu dân cư quy hoạch mới tại 12 xã, thị trấn</t>
  </si>
  <si>
    <t>Toàn huyện (12 xã, thị trấn)</t>
  </si>
  <si>
    <t>Hạ tầng giao thông khu nuôi trồng thủy sản mặn, lợ</t>
  </si>
  <si>
    <t>Mở rộng đường giao thông Hồng Lộc - Thịnh Lộc (Quốc Lộ 281) (Bình An: 3.58ha; Thịnh Lộc 3.92ha)</t>
  </si>
  <si>
    <t>Xã Hồng Lộc, Thịnh Lộc</t>
  </si>
  <si>
    <t>Đường giao thông Jika</t>
  </si>
  <si>
    <t>Đường giao thông vào khu trang trại (gồm các xã Tân Lộc: 1,50 ha, Bình An: 0.67 ha, Thịnh Lộc: 1.83 ha)</t>
  </si>
  <si>
    <t>Xã  Tân Lộc, Bình An, Thịnh Lộc</t>
  </si>
  <si>
    <t>Đường GTNT, đường nội đồng xã Hồng Lộc</t>
  </si>
  <si>
    <t>Nâng cấp mở rộng tuyến đường từ Thạch Kênh đến Hồng Lộc (Ích Hậu: 0.36ha; Hồng Lộc 0.64ha)</t>
  </si>
  <si>
    <t>Xã Hồng Lộc, Ích Hậu</t>
  </si>
  <si>
    <t xml:space="preserve">Đường giao thông kết hợp đê sông huyện Lộc Hà (qua 3 xã) </t>
  </si>
  <si>
    <t xml:space="preserve"> Xã Thạch Châu, Mai Phụ, Hộ Độ</t>
  </si>
  <si>
    <t>Nâng cấp mở rộng đường nối QL1A tại ngã ba Thạch Long đến đường tỉnh lộ 549 (qua xã Thạch Mỹ)</t>
  </si>
  <si>
    <t>Xã Thạch Mỹ</t>
  </si>
  <si>
    <t>XD hệ thống kênh mương tưới tiêu thị trấn Lộc Hà</t>
  </si>
  <si>
    <t>XD hệ thống kênh mương trong QH khu dân cư cấp mới tại 12 xã, thị trấn</t>
  </si>
  <si>
    <t>XD Đê tả Nghèn đoạn từ TL9 đi qua chùa Hộ Độ huyện Lộc Hà</t>
  </si>
  <si>
    <t>XD kênh tiêu úng phía Tây xã Hồng Lộc</t>
  </si>
  <si>
    <t>Xây dựng ĐZ, TBA khắc phục tình trạng điện áp thấp tại các xã Hồng Lộc, xã Thị trấn, xã Mai Phụ, xã Hộ Độ thuộc huyện Lộc Hà, tỉnh Hà Tĩnh năm 2021</t>
  </si>
  <si>
    <t>Tại các xã Hồng Lộc, xã Thị trấn, xã Mai Phụ, xã Hộ Độ</t>
  </si>
  <si>
    <t>Đất bưu chính viễn thông (5 điểm trạm BTS mạng di động VINAPHONE)</t>
  </si>
  <si>
    <t>Xã Thịnh Lộc (RPT 0.03); Hồng Lộc (BCS 0.04); Thạch Kim ( BCS 0.015); Thạch Châu (CLN 0.03)  và thị trấn Lộc Hà ( BCS 0.02)</t>
  </si>
  <si>
    <t>Đất ở dọc đường Tỉnh lộ 22/12, Đội Nạp, lô C13, vùng Hội quán, vùng Hạ Lụy trên, từ vườn ô Phúc đến cống đồng Ngóc</t>
  </si>
  <si>
    <t>Căn cứ xác định giá khởi điểm</t>
  </si>
  <si>
    <t>Đất ở N86 khu trung tâm hành chính huyện</t>
  </si>
  <si>
    <t>Đất ở phía Tây Nam đường trục TDP Xuân Hòa, Hạ Lụy TDP Phú Đông, vùng anh Tình TDP Xuân Khánh,  xen dắm TDP Phú Đông, Phú Mậu, Phú Nghĩa, Khánh Yên</t>
  </si>
  <si>
    <t>Đất ở đấu giá tại TDP Yên Bình</t>
  </si>
  <si>
    <t>Chuyển mục đích sử dụng đất từ đất trồng cây lâu năm gắn liền với đất ở sang đất ở</t>
  </si>
  <si>
    <t>Chuyển mục đích</t>
  </si>
  <si>
    <t>Đất ở thôn Sơn Phú</t>
  </si>
  <si>
    <t>Xã Mai Phụ</t>
  </si>
  <si>
    <t>Đất ở vùng Nhà Thờ Xuân Tình</t>
  </si>
  <si>
    <t>Đất ở trước nhà thờ họ Nguyễn, thôn Vĩnh Phong</t>
  </si>
  <si>
    <t>Chuyển mục đích sử dụng đất từ đất trồng cây lâu năm gắn liền với đất ở sang đất ở cho 11 xã</t>
  </si>
  <si>
    <t>11 xã (trừ thị trấn)</t>
  </si>
  <si>
    <t>Đất ở nông thôn xen dắm vùng Nhà Rải, Nhà Trót, đồng Cựa, đồng Bứa, đồng Hóp, đồng Cao</t>
  </si>
  <si>
    <t>Xã Phù Lưu</t>
  </si>
  <si>
    <t>Đất ở vùng trước nhà anh Hoản dọc tuyến đường Bình - Tân, thôn Tân Thượng</t>
  </si>
  <si>
    <t>Xã Tân Lộc</t>
  </si>
  <si>
    <t>Đất ở vùng Chánh Giáo, vùng Cửa ông Kỳ, cửa Hồng Thanh, cửa anh Châu, đường Sông Nghèn</t>
  </si>
  <si>
    <t>Đất ở vùng Sâm tại thôn Hoà Bình, Yên Định, vùng Sâm, thôn Quang Trung</t>
  </si>
  <si>
    <t>Xã Thịnh Lộc</t>
  </si>
  <si>
    <t>Đất ở tái định cư và đấu giá đất tại thôn Nam Sơn</t>
  </si>
  <si>
    <t>Giá khởi điểm</t>
  </si>
  <si>
    <t xml:space="preserve">Đất ở nông thôn vùng Nhà Hàng, Ông Man (đấu giá, dặm dân, tái định cư), vùng Sâm, Mãi Tượng </t>
  </si>
  <si>
    <t>Đất ở xen dắm đất ở thôn Hồng Thịnh</t>
  </si>
  <si>
    <t>Đất ở vùng Đồng Đình thôn Quang Phú</t>
  </si>
  <si>
    <t>Xã Thạch Châu</t>
  </si>
  <si>
    <t>Xen dắm đất ở các thôn ( Lâm Châu: 0,20 ha; Đồng Mí thôn Thanh Tân: 0,03 ha; vùng Cồn Chùa thôn Hồng Lạc: 0,05 ha)</t>
  </si>
  <si>
    <t>Đất ở vùng Đồng Bông thôn Thanh Tân, vùng Đồng Cộ thôn thôn Hồng Lạc, vùng Đồng Om thôn thôn Minh Quý</t>
  </si>
  <si>
    <t>Đấu giá, giao đất</t>
  </si>
  <si>
    <t>Đất ở vùng Cựa Tùy</t>
  </si>
  <si>
    <t>Vùng đất ở vùng Đồng Lọng Mốt, thôn Tân Thượng</t>
  </si>
  <si>
    <t xml:space="preserve"> Xã Tân Lộc</t>
  </si>
  <si>
    <t>Đất ở vùng Rộc Cổng, Phía Nam Chợ Huyện, Sau Làng, Cồn Mốc, Cồn Dăn Đưng, vùng Cửa Đình tại thôn Quyết Thắng và thôn Thống Nhất</t>
  </si>
  <si>
    <t xml:space="preserve">Xã Bình An </t>
  </si>
  <si>
    <t>Đất ở vùng Bập Bộng</t>
  </si>
  <si>
    <t>Đất ở vùng Trọt Giếng Bàu Trụ, thôn Trung Sơn</t>
  </si>
  <si>
    <t xml:space="preserve">
Xã Hồng Lộc</t>
  </si>
  <si>
    <t>Đất ở đồng Lối thôn Yên Giang, đồng Lườn Trên, thôn Đại Lự</t>
  </si>
  <si>
    <t>Mới 2021</t>
  </si>
  <si>
    <t>Đất ở vùng Trạm Tran, vùng Nhà Găng</t>
  </si>
  <si>
    <t>Đất ở vùng Cửa anh Sơn Lân (Vùng Đồng Lúa); Cửa Anh Phúc; Hồi anh Trong; Cồn Mụ Rồi; Quán Hoặc tại thôn Báo Ân</t>
  </si>
  <si>
    <t>Đất ở vùng Cửa Tây, cửa ông Bĩnh, cửa ông Tài tại thôn Hữu Ninh, Đồng Xiếc; cửa anh Lệ; Hồi chị Thủy tại thôn Phú Mỹ, vùng hội quán xóm 13; Đồng Cựa; Cựa anh Thượng tại thôn Tân Phú, vùng đồng Cửa Tây</t>
  </si>
  <si>
    <t>Đất ở vùng nhà văn hóa xóm 13 Đồng Cựa, cựa Anh Thượng tại Thôn Tân Phú</t>
  </si>
  <si>
    <t>Giao đất, Giá khởi điểm</t>
  </si>
  <si>
    <t>Đất ở nông thôn  đường Sông Nghèn, đồng cùng Thôn Hà Ân</t>
  </si>
  <si>
    <t>Mở rộng khuôn viên UB xã</t>
  </si>
  <si>
    <t>XD mới trụ sở ủy ban nhân dân xã</t>
  </si>
  <si>
    <t>XD nhà văn hoá thôn Tân Phú</t>
  </si>
  <si>
    <t>Nhà văn hóa TDP Trung Nghĩa</t>
  </si>
  <si>
    <t>Mở rộng nhà văn hoá thôn Hà Ân</t>
  </si>
  <si>
    <t>Mở rộng nghĩa trang (thôn Kim Tân,Tân Thượng)</t>
  </si>
  <si>
    <t>Mở rộng nghĩa trang vùng Cồn Dai</t>
  </si>
  <si>
    <t>XD khu nghĩa trang vùng Đồng Eo</t>
  </si>
  <si>
    <t>Chợ trung tâm huyện Lộc Hà</t>
  </si>
  <si>
    <t>Chợ Đình Tân Lộc</t>
  </si>
  <si>
    <t>Xây dựng bến cảng nội địa và nhà chờ phục vụ khách du lịch</t>
  </si>
  <si>
    <t>Đất ở vùng vườn Can - Phú Nghĩa, Cửa Chùa - Xuân Hòa, Hói Xóm 9, phía Tây vườn Bà Liên - Phú Nghĩa, khu vực hói Bà Thụ -TDP Phú Xuân</t>
  </si>
  <si>
    <t>Hạ tầng đấu giá đất huyện Lộc Hà (phần diện tích đất ở)</t>
  </si>
  <si>
    <t>Đất ở, dắm dân, thôn Nam Hà</t>
  </si>
  <si>
    <t>Thao trường huấn luyện</t>
  </si>
  <si>
    <t>Thôn Tân Thọ, xã Kỳ Thọ</t>
  </si>
  <si>
    <t>Công trình quốc phòng</t>
  </si>
  <si>
    <t>Xã Kỳ Trung</t>
  </si>
  <si>
    <t>Xây dựng thao trường huấn luyện</t>
  </si>
  <si>
    <t>Thôn Bình Sơn 2, xã Kỳ Sơn</t>
  </si>
  <si>
    <t>Đất trụ sở công an xã</t>
  </si>
  <si>
    <t>Thôn Đồng Phú, xã Kỳ Đồng</t>
  </si>
  <si>
    <t xml:space="preserve">XD Trạm Cảnh sát giao thông trên tuyến QL 1A </t>
  </si>
  <si>
    <t>Xã Kỳ Văn</t>
  </si>
  <si>
    <t>Mở rộng khuôn viên trụ sở Công an huyện (Bãi tập kết xe vi phạm)</t>
  </si>
  <si>
    <t>Xã Kỳ Đồng</t>
  </si>
  <si>
    <t>Xã Kỳ Lạc</t>
  </si>
  <si>
    <t xml:space="preserve"> Xã Kỳ Hải</t>
  </si>
  <si>
    <t>Mở rộng trường mầm non thôn Hoàng Dụ</t>
  </si>
  <si>
    <t>Xã Kỳ Khang</t>
  </si>
  <si>
    <t>Mở rộng Trường THCS Kỳ Tây</t>
  </si>
  <si>
    <t>Xã Kỳ Tây</t>
  </si>
  <si>
    <t>DX Mở rộng khuôn viên trường mầm non thôn Mỹ Liên</t>
  </si>
  <si>
    <t>XD Trường Mầm non Phúc Môn Kỳ Thượng</t>
  </si>
  <si>
    <t>Xã Kỳ Thượng</t>
  </si>
  <si>
    <t>XD trung tâm thể dục thể thao huyện</t>
  </si>
  <si>
    <t>Đường liên xã LX.02 từ QL1A đi Sông Rác huyện Kỳ Anh (thực hiện phần còn lại)</t>
  </si>
  <si>
    <t>Xã Kỳ Phong</t>
  </si>
  <si>
    <t>Đường huyện ĐH.137 (Đường QL1A -  Khu du lịch biển Kỳ Xuân), huyện Kỳ Anh</t>
  </si>
  <si>
    <t>Xã Kỳ Xuân, Kỳ Tiến</t>
  </si>
  <si>
    <t>Đường cứu hộ Nước Xanh</t>
  </si>
  <si>
    <t xml:space="preserve"> Dự án Nâng cấp tuyến ven biển Xuân Hội - Thạch Khê - Vũng áng, tỉnh Hà Tĩnh (Giai đoạn 2)</t>
  </si>
  <si>
    <t>Các xã Kỳ Phú, Kỳ Khang</t>
  </si>
  <si>
    <t>Dự án “Phát triển tổng hợp các đô thị động lực”</t>
  </si>
  <si>
    <t>Xã Kỳ Châu</t>
  </si>
  <si>
    <t xml:space="preserve">Nâng cấp, mở rộng đường ĐH 136 đoạn Km3+00-Km5+600 (từ đường bộ ven biển đến đường tuần tra ven biển) </t>
  </si>
  <si>
    <t>Xã Kỳ Xuân</t>
  </si>
  <si>
    <t>Mở rộng đường giao thông nông thôn Trường Xuân đi tỉnh lộ 551</t>
  </si>
  <si>
    <t>Đường Trục chính vào trung tâm đô thị Kỳ Đồng (đoạn Kỳ Phú - ra biển)</t>
  </si>
  <si>
    <t>thôn Phú Thượng, xã Kỳ Phú</t>
  </si>
  <si>
    <t>Hệ thống tiêu thoát lũ, chống ngập úng Trung tâm hành chính huyện Kỳ Anh và vùng phụ cận</t>
  </si>
  <si>
    <t>Xã Kỳ Tiến, Giang, 
Đồng, Phú, Thọ.</t>
  </si>
  <si>
    <t>Dự án xử lý nước thải sinh hoạt khu dân cư</t>
  </si>
  <si>
    <t>Thôn Xuân Thắng, xã Kỳ Xuân</t>
  </si>
  <si>
    <t>Chống quá tải lưới điện các xã Kỳ Tây, Kỳ Tân, Kỳ Khang, Kỳ Phong huyện Kỳ Anh, tỉnh Hà Tĩnh năm 2017</t>
  </si>
  <si>
    <t>Các xã Kỳ Văn, Kỳ Trung, Kỳ Tây, Kỳ Tân, Kỳ Khang, Kỳ Phong</t>
  </si>
  <si>
    <t>Xây dựng ĐZ, TBA chống quá tải và giảm tổn thất điện năng lưới điện các xã phía Tây, Đông huyện Kỳ Anh và phường Kỳ Thịnh, Kỳ Trinh - thị xã Kỳ Anh, tỉnh Hà Tĩnh năm 2018</t>
  </si>
  <si>
    <t>Xã Kỳ Sơn, Kỳ Thượng, Kỳ Hợp, Kỳ Lâm, Kỳ Thọ, Kỳ Xuân, Kỳ Khang</t>
  </si>
  <si>
    <t>Kỳ Khang, Kỳ Phú, Kỳ Phong, Kỳ Xuân</t>
  </si>
  <si>
    <t>Nâng cao độ tin cậy cung cấp điện của lưới điện trung áp 35kV thị xã Kỳ Anh, huyện Kỳ Anh, huyện Cẩm Xuyên, huyện Thạch Hà, huyện Can Lộc - tỉnh Hà Tĩnh theo phương pháp đa chia - đa nối (DMMC)</t>
  </si>
  <si>
    <t>Kỳ Tây, Kỳ Hợp, Kỳ Thư, Kỳ Trung, Kỳ Hải</t>
  </si>
  <si>
    <t>Trang Trại Phong điện HBRE Hà Tĩnh</t>
  </si>
  <si>
    <t>Cải tạo mạch vòng 35kV giữa TBA 110kV Kỳ Anh và TBA 110kV Cẩm Xuyên</t>
  </si>
  <si>
    <t>Xã Kỳ Đồng, Phong, Tiến, Giang, Thọ, Văn, Thư, Tân, Châu</t>
  </si>
  <si>
    <t xml:space="preserve">Xây dựng ĐZ, TBA chống quá tải và giảm tổn thất điện năng lưới điện </t>
  </si>
  <si>
    <t>Xã Kỳ Văn, Kỳ Giang</t>
  </si>
  <si>
    <t xml:space="preserve">QH Xây dựng đường dây, trạm biến áp chống quá tải và giảm tổn thất điện năng </t>
  </si>
  <si>
    <t>Công trình xây dựng ĐZ, TBA chống quá tải và giảm tổn thất điện năng lưới điện các xã năm 2019</t>
  </si>
  <si>
    <t>Các xã: Lâm Hợp, Kỳ Thượng, Kỳ Khang, Kỳ Phong, Kỳ Xuân, Kỳ Phú, Kỳ Tiến, Kỳ Thọ</t>
  </si>
  <si>
    <t>Công trình xây dựng ĐZ, TBA chống quá tải và giảm tổn thất điện năng lưới điện các xã thuộc huyện Kỳ Anh, tỉnh Hà Tĩnh năm 2020</t>
  </si>
  <si>
    <t>Xã Kỳ Giang, Kỳ Tiến, Kỳ Văn, Kỳ Bắc, Kỳ Đồng</t>
  </si>
  <si>
    <t>Xây dựng trạm BTS</t>
  </si>
  <si>
    <t>Xã Kỳ Thọ, Kỳ Khang, Kỳ Phú, Kỳ Tân, Kỳ Tiến,</t>
  </si>
  <si>
    <t>XD Chợ Kỳ Xuân thôn Xuân Thắng</t>
  </si>
  <si>
    <t>XD Xây dựng Hạ tầng Chợ huyện</t>
  </si>
  <si>
    <t xml:space="preserve">Tu bổ, tôn tạo mở rộng di tích lũy đá cổ huyện Kỳ Anh </t>
  </si>
  <si>
    <t>Đất ở vùng cửa Trường</t>
  </si>
  <si>
    <t>Đất ở nông thôn trong khu đô thị Kỳ Đồng</t>
  </si>
  <si>
    <t>Tính tiền bồi thường khi Nhà nước thu hồi đất, Làm căn cứ xác định giá khởi điểm đấu giá QSD đất</t>
  </si>
  <si>
    <t>Quy hoạch đất ở tái định cư dự án: Phát triển tổng hợp các đô thị động lực - Tiểu dự án đô thị Kỳ Anh</t>
  </si>
  <si>
    <t>Thôn Hiệu Châu, xã Kỳ Châu</t>
  </si>
  <si>
    <t>Đất ở khu vực Đập Cương</t>
  </si>
  <si>
    <t>Thôn Thượng Hải, xã Kỳ Hải</t>
  </si>
  <si>
    <t>Làm căn cứ xác định giá khởi điểm đấu giá QSD đất</t>
  </si>
  <si>
    <t>Đất ở xen dắm toàn xã</t>
  </si>
  <si>
    <t>Kỳ Phong</t>
  </si>
  <si>
    <t>Đất ở nông thôn vùng Phát Lát</t>
  </si>
  <si>
    <t>Thôn Tân Thành, xã Kỳ Giang</t>
  </si>
  <si>
    <t>Đất ở nông thôn tại vùng Cửa Ông Giáp thôn Đông Xuân</t>
  </si>
  <si>
    <t>Khu dân cư thôn Phú Long</t>
  </si>
  <si>
    <t>Xã Kỳ Phú</t>
  </si>
  <si>
    <t>XD Đất ở vùng Cồn Gát thôn Thanh Hòa</t>
  </si>
  <si>
    <t>Xã Kỳ Thư</t>
  </si>
  <si>
    <t>XD đất ở khu dân cư thôn Tân Giang (vùng Đại Ác)</t>
  </si>
  <si>
    <t>Xã Kỳ Giang</t>
  </si>
  <si>
    <t>QH đất ở mới thôn Hải Vân và thôn Đồng Tiến</t>
  </si>
  <si>
    <t>XD Đất ở tuyến 2 Q.lộ 1A - Khu tái định cư thôn Đồng Tiến; thôn Đồng Phú và Vùng Trạng thôn Yên Sơn</t>
  </si>
  <si>
    <t>QH Đất ở vùng Đồng Mai Cáng, đồng Lâm Nghiệp, đồng Cửa Lùm</t>
  </si>
  <si>
    <t>XD Đất ở vùng Cựa Kho, Hạt 8 Giao Thông thôn Trung Thượng</t>
  </si>
  <si>
    <t>Xã Kỳ Tân</t>
  </si>
  <si>
    <t>Đất ở nông thôn vùng Cồn Đung (dọc đường Đất 35m đối diện bệnh viện huyện</t>
  </si>
  <si>
    <t>Đất ở nông thôn Đồng Chùa, Cửa Giếng thôn Đông Sơn</t>
  </si>
  <si>
    <t>thôn Đông Sơn, Xã Kỳ Phong</t>
  </si>
  <si>
    <t xml:space="preserve">QH Đất ở vùng Hạ Phòng </t>
  </si>
  <si>
    <t>Xã Kỳ Bắc</t>
  </si>
  <si>
    <t>Đất ở (khu Trung tâm làng thanh niên lập nghiệp Tây Kỳ Anh, huyện Kỳ Anh).</t>
  </si>
  <si>
    <t>Xã Kỳ Tây, Kỳ Trung</t>
  </si>
  <si>
    <t>Tính tiền bồi thường khi Nhà nước thu hồi đất, giao đất</t>
  </si>
  <si>
    <t xml:space="preserve">XD Các trụ sở, cơ quan, đơn vị trong khu đô thị Kỳ Đồng (gồm nhiều công trình) </t>
  </si>
  <si>
    <t>XD Nhà văn hoá thôn Sơn Bình 2</t>
  </si>
  <si>
    <t>Thôn Sơn Bình 2</t>
  </si>
  <si>
    <t>Xd Nhà văn hoá thôn Phúc Sơn</t>
  </si>
  <si>
    <t>Thôn Phúc Sơn</t>
  </si>
  <si>
    <t>XD Khu công viên Nguyễn Trọng Bình</t>
  </si>
  <si>
    <t>Đất công cộng dịch vụ thương mại trong khu đô thị Kỳ Đồng (Bao gồm cửa hàng xăng dầu Kỳ Đồng)</t>
  </si>
  <si>
    <t>Tính tiền bồi thường khi Nhà nước thu hồi đất, thuê đất</t>
  </si>
  <si>
    <t>Dự án "Cơ sở kinh doanh và giới thiệu các sản phầm từ gỗ và tre nứa Thịnh Hiếu" tại xã Kỳ Châu</t>
  </si>
  <si>
    <t>Đất Thương mại - dịch vụ vùng Cơn Kéc thôn Bắc Châu</t>
  </si>
  <si>
    <t>Khu du lịch biển Kỳ Xuân</t>
  </si>
  <si>
    <t>Quy  hoạch khu sản xuất kinh doanh</t>
  </si>
  <si>
    <t xml:space="preserve"> Xã Kỳ Đồng</t>
  </si>
  <si>
    <t>Nhà máy nước sạch Kỳ Anh</t>
  </si>
  <si>
    <t xml:space="preserve">Giao thông trong khu đô thị kỳ đồng </t>
  </si>
  <si>
    <t>xã Kỳ Đồng</t>
  </si>
  <si>
    <t>Đất thủy lợi toàn huyện</t>
  </si>
  <si>
    <t>Toàn huyện</t>
  </si>
  <si>
    <t>XD khu xử lý nước thải</t>
  </si>
  <si>
    <t>xã Kỳ Châu</t>
  </si>
  <si>
    <t>QH mở rộng trạm y tế</t>
  </si>
  <si>
    <t>Mở rộng trường trung học cơ sở Giang Đồng</t>
  </si>
  <si>
    <t>Thôn Đồng Tiến, 
xã Kỳ Đồng</t>
  </si>
  <si>
    <t>Mở rộng khuôn viên trường mầm non</t>
  </si>
  <si>
    <t>Thôn Tân Khê, xã Kỳ Giang</t>
  </si>
  <si>
    <t>Đất ở nông thôn Vùng Cửa Chùa</t>
  </si>
  <si>
    <t>Thôn Tân Phong, xã Kỳ Giang</t>
  </si>
  <si>
    <t xml:space="preserve">Đất ở nông thôn vùng Cựa Xã </t>
  </si>
  <si>
    <t>Thôn Tuần Tượng, Kỳ Phong</t>
  </si>
  <si>
    <t>Đất ở nông thôn vùng Đồng Quan, Cồn Nậy</t>
  </si>
  <si>
    <t>Thôn Minh Tiến, xã Kỳ Tiến</t>
  </si>
  <si>
    <t xml:space="preserve">Đất ở nông thôn Vùng Đồng Bến </t>
  </si>
  <si>
    <t>Thôn Sơn Bắc, xã Kỳ Thọ</t>
  </si>
  <si>
    <t>Đất ở nông thôn Cồn Nhỉn</t>
  </si>
  <si>
    <t>Đất ở nông thôn Cửa Trên</t>
  </si>
  <si>
    <t>Xã  Kỳ Bắc</t>
  </si>
  <si>
    <t>Đất ở nông thôn vùng Kê</t>
  </si>
  <si>
    <t>Thôn Trung Tiến, xã Kỳ Khang</t>
  </si>
  <si>
    <t>Cấp Đất ở nông thôn đấu giá vùng Bãi cát Tiến Thành (cộng thôn Trung Tân)</t>
  </si>
  <si>
    <t>Thôn Tiến Thành, xã Kỳ Khang</t>
  </si>
  <si>
    <t>Cấp Đất ở nông thôn vùng Cửa Làng, Rậy Định, phía Nam Phú Lợi</t>
  </si>
  <si>
    <t xml:space="preserve">Thôn Phú Long, Phú Tân, Phú Lợi, xã Kỳ Phú </t>
  </si>
  <si>
    <t>Đất ở nông thôn đồng Cây Cừa</t>
  </si>
  <si>
    <t>Thôn Nam Xuân, xã Kỳ Tây</t>
  </si>
  <si>
    <t xml:space="preserve">Đất ở nông thôn đồng Chính </t>
  </si>
  <si>
    <t>Thôn Trung Xuân, xã Kỳ Tây</t>
  </si>
  <si>
    <t xml:space="preserve">Đất ở nông thôn Khe Cầu </t>
  </si>
  <si>
    <t>Thôn Đông Xuân, xã Kỳ Tây</t>
  </si>
  <si>
    <t>Đất ở nông thôn tại Vùng Trậm Cà thôn Tả Tấn; Hồ Mạ, Đồng Bàu, Rộc Rõi thôn Trung Thượng, Đồng Gọi</t>
  </si>
  <si>
    <t>Xem dắm đất ở nông thôn tại thôn Phúc Độ</t>
  </si>
  <si>
    <t>Thôn Phúc Đô, xã Kỳ Thượng</t>
  </si>
  <si>
    <t>Đất ở nông thôn tại thôn Mỹ Thuận, Sơn Bình 2, Sơn Trung 2.</t>
  </si>
  <si>
    <t>Xã Kỳ Sơn</t>
  </si>
  <si>
    <t>Đất ở nông thôn tại thôn Mỹ Lợi</t>
  </si>
  <si>
    <t>Đất ở nông thôn Lạc Vinh</t>
  </si>
  <si>
    <t>Đất ở nông thôn vùng Hồi Thướng</t>
  </si>
  <si>
    <t>Đất ở nông thôn Vùng Đồng Giàng, Trung Giang</t>
  </si>
  <si>
    <t>Đất ở thôn Trung sơn</t>
  </si>
  <si>
    <t>Thông Trung Sơn, Xã Kỳ Trung</t>
  </si>
  <si>
    <t>xã Kỳ Trung</t>
  </si>
  <si>
    <t>Đất ở đồng Chùa  (từ NVH thôn Đông Sơn - xã Kỳ Bắc)</t>
  </si>
  <si>
    <t xml:space="preserve"> xã  Kỳ Phú</t>
  </si>
  <si>
    <t>Khu Dân cư đô thị và thương mại - dịch vụ Đông Nam Kỳ Anh</t>
  </si>
  <si>
    <t>Xã Kỳ Tân, Kỳ Thư, Kỳ Văn, huyện Kỳ Anh</t>
  </si>
  <si>
    <t>Đất ở xen dắm (bao gồm các lô đấu giá còn lại tại QHDC Đồng Đưng, Đường Bích Châu)</t>
  </si>
  <si>
    <t>Xã Kỳ Hải</t>
  </si>
  <si>
    <t>Thôn Bắc Châu, 
xã Kỳ Châu</t>
  </si>
  <si>
    <t>Xã Kỳ Thọ</t>
  </si>
  <si>
    <t>Đất ở nông thôn Cửa Trường Nguyễn Thị Bích Châu (Cồn Chợ)</t>
  </si>
  <si>
    <t>Đất ở nông thôn Hòa Hợp, Sa Xá</t>
  </si>
  <si>
    <t>Thôn Hòa Hợp, 
xã Kỳ Văn</t>
  </si>
  <si>
    <t>Đất ở nông thôn vùng Bàu</t>
  </si>
  <si>
    <t>Thôn Xuân Tiến, xã Kỳ Xuân</t>
  </si>
  <si>
    <t>Đất xen dắm toàn xã</t>
  </si>
  <si>
    <t>xã Kỳ Giang</t>
  </si>
  <si>
    <t>Khai thác mỏ đất</t>
  </si>
  <si>
    <t>Xã Kỳ Tiến</t>
  </si>
  <si>
    <t>Đất cây xanh trong khu đô thị Kỳ Đồng</t>
  </si>
  <si>
    <t>Làm căn cứ xác định giá khởi điểm để đấu giá QSD đất</t>
  </si>
  <si>
    <t>Đường TL20, xã Thạch Sơn, huyện Thạch Hà</t>
  </si>
  <si>
    <t>Thôn Gia Ngãi 1, xã Thạch Long, huyện Thạch Hà</t>
  </si>
  <si>
    <t>Khu tái định cư xóm 8</t>
  </si>
  <si>
    <t>Xóm 8, xã Thạch Đỉnh, huyện Thạch Hà</t>
  </si>
  <si>
    <t>Khu tái định cư xóm Long Giang</t>
  </si>
  <si>
    <t>Xóm Long Giang, xã Thạch Khê, huyện Thạch Hà</t>
  </si>
  <si>
    <t xml:space="preserve">Khu đất thu hồi Trạm Y tế xã Sơn Phúc </t>
  </si>
  <si>
    <t xml:space="preserve">Khu đất thu hồi của Trường mầm non Sơn Phúc </t>
  </si>
  <si>
    <t xml:space="preserve">Khu đất thu hồi của Chi nhánh Dược phẩm Hương Khê - Vũ Quang </t>
  </si>
  <si>
    <t>Thị trấn Vũ Quang, huyện Vũ Quang</t>
  </si>
  <si>
    <t>Khu đất thu hồi của Công ty CP Tư vấn và Xây lắp điện Hà Tĩnh</t>
  </si>
  <si>
    <t>TT Xuân An, huyện Nghi Xuân</t>
  </si>
  <si>
    <t>Khu đất thu hồi của Công ty CP Xuất nhập khẩu Hà Tĩnh</t>
  </si>
  <si>
    <t>Làm căn cứ xác định giá khởi điểm để  đấu giá QSD đất</t>
  </si>
  <si>
    <t>Quốc lộ 1A, Phường Nam Hồng, thị xã Hồng Lĩnh</t>
  </si>
  <si>
    <t>Khu đất thu hồi của Công ty CP Xây dựng và Kinh doanh tổng hợp Hùng Hằng</t>
  </si>
  <si>
    <t>Đường Phan Kính, phường Nguyễn Du, TP.Hà Tĩnh</t>
  </si>
  <si>
    <t>Khu đất thu hồi đất xây dựng Trụ sở đội 3 của Công ty CP Đường bộ số 1 Hà Tĩnh</t>
  </si>
  <si>
    <t>Đường Nguyễn Nghiễm, Phường Nam Hồng, thị xã Hồng Lĩnh</t>
  </si>
  <si>
    <t>Khu đất thu hồi của Công ty CP Việt Hà - Hà Tĩnh</t>
  </si>
  <si>
    <t>Quốc lộ 8A, Phường Bắc Hồng, thị xã Hồng Lĩnh</t>
  </si>
  <si>
    <t>Khu đất thu hồi của Công ty CP Đầu tư phát triển đô thị và khu công nghiệp</t>
  </si>
  <si>
    <t>Quốc lộ 1A, Phường Bắc Hồng, thị xã Hồng Lĩnh</t>
  </si>
  <si>
    <t>Khu đất thu hồi của Công ty CP Bảo Việt Hà Tĩnh</t>
  </si>
  <si>
    <t>Đại lộ Xô Viết Nghệ Tĩnh, phường Nguyên Du, TP.Hà Tĩnh</t>
  </si>
  <si>
    <t>Tổng công ty Khoáng sản và Thương mại Hà Tĩnh - CTCP</t>
  </si>
  <si>
    <t>Thị trấn Thiên Cầm, huyện Cẩm Xuyên</t>
  </si>
  <si>
    <t>Trung tâm ứng dụng khoa học kĩ thuật và bảo vệ giống cây trồng- vật nuôi</t>
  </si>
  <si>
    <t>Xã Sơn Bình, huyện Hương Sơn</t>
  </si>
  <si>
    <t>Khu đất thu hồi của Hợp tác xã Chăn nuôi khởi nghiệp thạch đài</t>
  </si>
  <si>
    <t>Xã Thạch Đài, huyện Thạch Hà</t>
  </si>
  <si>
    <t xml:space="preserve"> Xã Cẩm Vịnh, huyện Cẩm Xuyên </t>
  </si>
  <si>
    <t xml:space="preserve">Công ty Vật liệu xây dựng chất đốt Nghệ Tĩnh </t>
  </si>
  <si>
    <t>Xã Cẩm Quan, huyện Cẩm Xuyên</t>
  </si>
  <si>
    <t xml:space="preserve">Trường Tiểu học Hương Lộc </t>
  </si>
  <si>
    <t xml:space="preserve">Xã Lộc Yên, huyện Hương Khê </t>
  </si>
  <si>
    <t>Nhà khách Hương Sen</t>
  </si>
  <si>
    <t>Phường Tân Giang, TP Hà Tĩnh</t>
  </si>
  <si>
    <t>Công ty Cổ phần Trung Đô</t>
  </si>
  <si>
    <t>Khối 11, Phường Đức Thuận, thị xã Hồng Lĩnh</t>
  </si>
  <si>
    <t>Công ty TNHH xuất nhập khẩu  Châu Tuấn</t>
  </si>
  <si>
    <t>Thị trấn Xuân An, huyện Nghi Xuân</t>
  </si>
  <si>
    <t xml:space="preserve">Khu đất thu hồi của Công ty CP sản xuất vật liệu xây dựng Thuận Lộc </t>
  </si>
  <si>
    <t>Phường Nam Hồng, thị xã Hồng Lĩnh</t>
  </si>
  <si>
    <t>Khu đất thu hồi tại thị trấn Nghèn, huyện Can Lộc</t>
  </si>
  <si>
    <t>Thị trấn Nghèn, huyện Can Lộc</t>
  </si>
  <si>
    <t>Lô đất C9 tại Khu du lịch biển Nam
Thiên Cầm, thị trấn Thiên Cầm, huyện Cẩm Xuyên</t>
  </si>
  <si>
    <t>Xã Cẩm Vịnh, huyện Cẩm Xuyên</t>
  </si>
  <si>
    <t>Các lô đất  thuộc Dự án hạ tầng khu dân cư đô thị, thương mại và dịch vụ tổng hợp phía đông nam huyện Kỳ Anh</t>
  </si>
  <si>
    <t>Tại các xã Kỳ Tân, Kỳ Thư và Kỳ Văn, huyện Kỳ Anh</t>
  </si>
  <si>
    <t>Khu hỗn hợp thương mại dịch vụ, nhà ở Sông Đông</t>
  </si>
  <si>
    <t>Đường Vũ Quang, Phường Thạch Linh, TP Hà Tĩnh</t>
  </si>
  <si>
    <t>Khu thương mại, dịch vụ tại xã Thạch Bằng</t>
  </si>
  <si>
    <t>Xã Thạch Bằng, huyện Lộc Hà</t>
  </si>
  <si>
    <t>phường Nguyễn Du, TP.Hà Tĩnh</t>
  </si>
  <si>
    <t>Tính tiền bồi thường 
khi Nhà nước thu hồi đất, làm căn cứ xác định giá khởi điểm để đấu giá QSD đất</t>
  </si>
  <si>
    <t>Khu công nghiệp Gia Lách, huyện Nghi Xuân</t>
  </si>
  <si>
    <t>Lô đất thuộc quy hoạch KCN Gia Lách</t>
  </si>
  <si>
    <t>KCN Gia Lách</t>
  </si>
  <si>
    <t xml:space="preserve">định giá GPMB và giá thuê đất </t>
  </si>
  <si>
    <t>3,57</t>
  </si>
  <si>
    <t>3,18</t>
  </si>
  <si>
    <t>Khu kinh tế cửa khẩu quốc tế Cầu Treo</t>
  </si>
  <si>
    <t>Dự án Khu dịch vụ tổng hợp Thủy Sơn Đạt</t>
  </si>
  <si>
    <t>Khu vực cửa khẩu Cầu Treo, xã Sơn Kim 1</t>
  </si>
  <si>
    <t xml:space="preserve">định giá thuê đất </t>
  </si>
  <si>
    <t>Dự án Khu dịch vụ tổng hơp P - T</t>
  </si>
  <si>
    <t>định giá thuê đất</t>
  </si>
  <si>
    <t>Dự án Đường vào Khu nhà máy chính Nhà máy nhiệt điện Vũng Áng 2</t>
  </si>
  <si>
    <t>Tính tiền thuê đất, giao đất có thu tiến sử dụng đất</t>
  </si>
  <si>
    <t>Dự án tổ hợp Điện khí LNG Vũng Áng 3</t>
  </si>
  <si>
    <t>Dự án Bãi đổ đất hữu cơ Nhà máy Nhiệt điện Vũng Áng 2</t>
  </si>
  <si>
    <t>Dự án bãi thải xỉ Nhà máy nhiệt điện Vũng Áng 2</t>
  </si>
  <si>
    <t>Dự án Nhà Máy nhiệt điện Vũng Áng 2</t>
  </si>
  <si>
    <t>Dự án Tuyến ống thải tro xỉ dự án Nhà máy Nhiệt điện Vũng Áng 2 của Công ty Cổ phần nhiệt điện Vũng Áng 2</t>
  </si>
  <si>
    <t>Dự án Bãi thi công và các hạng mục phụ trợ nhà máy Nhiệt điện Vũng Áng 2 (3 khu đất)</t>
  </si>
  <si>
    <t>Dự án đường dây 110kV và Trạm biến áp 110kV dự án Trang trại Phong điện HBRE Hà Tĩnh</t>
  </si>
  <si>
    <t>Dự án Đường ống xả nước làm mát kéo dài VA1</t>
  </si>
  <si>
    <t>Dự án XD Trạm quan trắc môi trường nước biển tự động, liên tục</t>
  </si>
  <si>
    <t>khu vực Mũi Dung, xã Kỳ Lợi</t>
  </si>
  <si>
    <t>Dự án Nuôi tôm, cá bơn, cá mú của Công ty TNHH Growbest Hà Tĩnh (quy hoạch 157,63 ha)</t>
  </si>
  <si>
    <t xml:space="preserve">Dự án trang trại nông nghiệp </t>
  </si>
  <si>
    <t>Dự án trang trại sản xuất rau và dịch vụ nông nghiệp của HTX Tân Hảo</t>
  </si>
  <si>
    <t>Dự án trang trại chăn nuôi lợn thương phẩm tại Vùng Cồn Mã</t>
  </si>
  <si>
    <t>thôn Vĩnh Thuận, X. Kỳ Ninh</t>
  </si>
  <si>
    <t>Dự án Trung tâm Dịch vụ tổng hợp</t>
  </si>
  <si>
    <t>Dự án Trung tâm dịch vụ thể thao Kỳ Anh</t>
  </si>
  <si>
    <t>Dự án Tổ hợp Du lịch, thể thao, nghĩ dưỡng ECO LAND của Công ty Cổ phần ECO LAND</t>
  </si>
  <si>
    <t>Dự án Mở rộng Dự án Xây dựng hệ thống kho bãi tập kết vật tư và lưu trữ hàng hóa của Công ty cổ phần đầu tư và thương mại Vũng Áng</t>
  </si>
  <si>
    <t>Dự án Trụ sở HTX tổng hợp</t>
  </si>
  <si>
    <t>Dự án Nhà máy sản xuất Bún ngô của Công ty cổ phần Đỗ Lạng Sơn</t>
  </si>
  <si>
    <t>Dự án Nhà máy sản xuất vật liệu xây dựng thế hệ mới</t>
  </si>
  <si>
    <t>Dự án Tổng kho xăng dầu Phúc Lâm Petro Hà Tĩnh</t>
  </si>
  <si>
    <t>Dự án Cảng trung tâm tiếp nhận và phân phối khí thiên nhiên hóa lỏng (LNG) nhập khẩu tại Hà Tĩnh và ASEAN</t>
  </si>
  <si>
    <t>Dự án XD Trạm quan trắc nước thải tự động, liên tục tại Cty TNHH Gang thép Hưng nghiệp Formosa Hà Tĩnh</t>
  </si>
  <si>
    <t>KKT Vũng Áng</t>
  </si>
  <si>
    <t>(Kèm theo Công văn số            /STNMT-ĐĐ1 ngày         tháng 3 năm 2021 của Sở Tài nguyên và Môi trường)</t>
  </si>
  <si>
    <t>Biểu 1</t>
  </si>
  <si>
    <t>(Kèm theo Công văn số         /STNMT-ĐĐ1 ngày       tháng 3 năm 2021 của Sở Tài nguyên và Môi trường)</t>
  </si>
  <si>
    <t>Hợp thức đất ở liền kề tại cácphường</t>
  </si>
  <si>
    <t>DANH MỤC CÁC THỬA ĐẤT, KHU ĐẤT, CÁC CÔNG TRÌNH, DỰ ÁN DỰ KIẾN XÁC ĐỊNH GIÁ ĐẤT CỤ THỂ NĂM 2021
 TRÊN ĐỊA BÀN THỊ XÃ HỒNG LĨNH</t>
  </si>
  <si>
    <t>Tổng diện tích (ha)</t>
  </si>
  <si>
    <t>có 8 DA 
thực hiện từ quý I-IV</t>
  </si>
  <si>
    <t>3-12</t>
  </si>
  <si>
    <t>DANH MỤC CÁC THỬA ĐẤT, KHU ĐẤT, CÁC CÔNG TRÌNH, DỰ ÁN DỰ KIẾN XÁC ĐỊNH GIÁ ĐẤT CỤ THỂ NĂM 2021 
TRÊN ĐỊA BÀN THỊ XÃ KỲ ANH</t>
  </si>
  <si>
    <t xml:space="preserve">Dự án Cửa hàng xăng dầu của Công ty TNHH Hướng Thiện </t>
  </si>
  <si>
    <t>DANH MỤC CÁC THỬA ĐẤT, KHU ĐẤT, CÁC CÔNG TRÌNH, DỰ ÁN DỰ KIẾN XÁC ĐỊNH GIÁ ĐẤT CỤ THỂ NĂM 2021 
TRÊN ĐỊA BÀN HUYỆN NGHI XUÂN</t>
  </si>
  <si>
    <t>Biểu 1.3</t>
  </si>
  <si>
    <t>Xen dắm dân cư Đồng Mới thôn Xuân Ang + Phúc Tuy</t>
  </si>
  <si>
    <t>Xen dắm dân cư Cồn Lều, hội quán thôn Nam Sơn, thôn Nam Viên cũ</t>
  </si>
  <si>
    <t>Cấp xen dắm dân cư (hội quán cũ thôn Phúc Tuy, Trung Sơn)</t>
  </si>
  <si>
    <t>Khu đô thị mới Xuân Thành, huyện 
Nghi Xuân</t>
  </si>
  <si>
    <t>Đất ở các thôn Linh Vượng, Lâm Hoa
 và Lâm Phú</t>
  </si>
  <si>
    <t>Cấp đất xen dắm dân cư Bắc Cọi 
thôn Nam Viên</t>
  </si>
  <si>
    <t>Đất ở khu dân cư thôn Trung Lộc
 ( Đồng Hung)</t>
  </si>
  <si>
    <t>Đất ở xen dắm dân cư TDP4, 5, 7, 
8B, 9.</t>
  </si>
  <si>
    <t>Đất ở xen dặm đất ở TDP Thanh 
Chương</t>
  </si>
  <si>
    <t>Nâng cấp đập đồng trảy</t>
  </si>
  <si>
    <t>Đất ở bổ sung xen dắm Đồng Biền 
3 vùng</t>
  </si>
  <si>
    <t>Xen dắm dân cư Bời Lời thôn Lam 
Long</t>
  </si>
  <si>
    <t>Xen  dắm dân cư thôn 3,8 (thôn Kỳ 
Tây, Vân Thanh)</t>
  </si>
  <si>
    <t>Vùng xen dắm dân cư thôn Trường 
Thanh vùng 2</t>
  </si>
  <si>
    <t>+</t>
  </si>
  <si>
    <t>Biểu 1.1</t>
  </si>
  <si>
    <t>Biểu 1.2</t>
  </si>
  <si>
    <t>Biểu 1.4</t>
  </si>
  <si>
    <t>4-10</t>
  </si>
  <si>
    <t>3-10</t>
  </si>
  <si>
    <t>3-11</t>
  </si>
  <si>
    <t>3-8</t>
  </si>
  <si>
    <t>3-6</t>
  </si>
  <si>
    <t>4-8</t>
  </si>
  <si>
    <t>6-10</t>
  </si>
  <si>
    <t>5-7</t>
  </si>
  <si>
    <t>4-6</t>
  </si>
  <si>
    <t>3-5</t>
  </si>
  <si>
    <t>5-10</t>
  </si>
  <si>
    <t>DANH MỤC CÁC THỬA ĐẤT, KHU ĐẤT, CÁC CÔNG TRÌNH, DỰ ÁN DỰ KIẾN XÁC ĐỊNH GIÁ ĐẤT CỤ THỂ NĂM 2021
 TRÊN ĐỊA BÀN HUYỆN THẠCH HÀ</t>
  </si>
  <si>
    <t>Biểu 1.5</t>
  </si>
  <si>
    <t>54</t>
  </si>
  <si>
    <t>40</t>
  </si>
  <si>
    <t>DANH MỤC CÁC THỬA ĐẤT, KHU ĐẤT, CÁC CÔNG TRÌNH, DỰ ÁN DỰ KIẾN XÁC ĐỊNH GIÁ ĐẤT CỤ THỂ NĂM 2021 
TRÊN ĐỊA BÀN HUYỆN HƯƠNG SƠN</t>
  </si>
  <si>
    <t>DANH MỤC CÁC THỬA ĐẤT, KHU ĐẤT, CÁC CÔNG TRÌNH, DỰ ÁN DỰ KIẾN XÁC ĐỊNH GIÁ ĐẤT CỤ THỂ NĂM 2021 
TRÊN ĐỊA BÀN HUYỆN KỲ ANH</t>
  </si>
  <si>
    <t>Xây dựng ĐZ, TBA chống quá tải và giảm tổn thất điện năng lưới điện các huyện phía nam tỉnh Hà Tĩnh năm 2018</t>
  </si>
  <si>
    <t>Thôn Mỹ Liên, 
Kỳ Văn</t>
  </si>
  <si>
    <t>Quy hoạch đất ở vùng đường
 Bích Châu</t>
  </si>
  <si>
    <t>Quy hoạch đất quốc phòng xã Sơn
 Giang</t>
  </si>
  <si>
    <t>Tính tiền bồi thường khi
 Nhà nước thu hồi đất</t>
  </si>
  <si>
    <t>Tính tiền bồi thường khi Nhà
 nước thu hồi đất</t>
  </si>
  <si>
    <t>DANH MỤC CÁC THỬA ĐẤT, KHU ĐẤT, CÁC CÔNG TRÌNH, DỰ ÁN DỰ KIẾN XÁC ĐỊNH GIÁ ĐẤT CỤ THỂ NĂM 2021
 TRÊN ĐỊA BÀN HUYỆN CẨM XUYÊN</t>
  </si>
  <si>
    <t>Đường giao thông thôn 1 đoạn Rủ
 Dóc Rú Lái</t>
  </si>
  <si>
    <t>Đường nội thị Trần Kim Xuyến nối
 đường Hồ Chí Minh</t>
  </si>
  <si>
    <t>Đường Hồ Hảo (Sơn Trung-TT
 Phố Châu)</t>
  </si>
  <si>
    <t>Đường An Hòa Thịnh đi xã Sơn Tiến
, huyện Hương Sơn</t>
  </si>
  <si>
    <t>Đường giao thông Bắc Ngàn Phố
 (Tân Mỹ Hà)</t>
  </si>
  <si>
    <t>Đường giao thông xã Sơn Bằng đi 
Kim Hoa</t>
  </si>
  <si>
    <t>Đường giao thông xã Sơn Tây - 
TT Tây Sơn</t>
  </si>
  <si>
    <t>Đấu giá QSD đất (vùng Nhà Thánh)
 thôn Anh Sơn</t>
  </si>
  <si>
    <t>Quy hoạch đấu giá đất Mai Hà - 
vùng bờ sông</t>
  </si>
  <si>
    <t>Quy hoạch đất ở thôn Lâm Trung, 
xã Sơn Lâm</t>
  </si>
  <si>
    <t>Quy hoạch khu đất ở mới thôn 
Lâm Giang</t>
  </si>
  <si>
    <t>Giao đất, đấu giá đất Ao Làng, 
thôn 1</t>
  </si>
  <si>
    <t>Quy hoạch đất ở đô thị, thị trấn 
Phố Châu</t>
  </si>
  <si>
    <t>Dự án nhà máy nước sạch Hương
 Sơn</t>
  </si>
  <si>
    <t>Nhà máy chế biến Cam sấy dẻo 
Duy Đức</t>
  </si>
  <si>
    <t>Đất thương mại dịch vụ tại thôn 
Giếng Thị</t>
  </si>
  <si>
    <t>Quy hoạch bãi tập kết VLXD xã 
Sơn Long</t>
  </si>
  <si>
    <t>Mở rộng trường Mầm non Sơn 
Trường thôn 3</t>
  </si>
  <si>
    <t>Mở rộng trường Tiểu học Sơn
 Trường thôn 3</t>
  </si>
  <si>
    <t>Biểu 1.8</t>
  </si>
  <si>
    <t>Biểu 1.7</t>
  </si>
  <si>
    <t>Biểu 1.6</t>
  </si>
  <si>
    <t>Đất ở đô thị ( khu đất thu hồi XNH Châu Tuấn)</t>
  </si>
  <si>
    <t>Biểu 1.9</t>
  </si>
  <si>
    <t>DANH MỤC CÁC THỬA ĐẤT, KHU ĐẤT, CÁC CÔNG TRÌNH, DỰ ÁN DỰ KIẾN XÁC ĐỊNH GIÁ ĐẤT CỤ THỂ NĂM 2021
 TRÊN ĐỊA BÀN HUYỆN HƯƠNG KHÊ</t>
  </si>
  <si>
    <t>Biểu 1.10</t>
  </si>
  <si>
    <t>DANH MỤC CÁC THỬA ĐẤT, KHU ĐẤT, CÁC CÔNG TRÌNH, DỰ ÁN DỰ KIẾN XÁC ĐỊNH GIÁ ĐẤT CỤ THỂ NĂM 2021 
TRÊN ĐỊA BÀN HUYỆN VŨ QUANG</t>
  </si>
  <si>
    <t>Biểu 1.11</t>
  </si>
  <si>
    <t>Tính tiền bồi thường khi Nhà nước thu hồi đất, làm căn cứ xác định giá khởi điểm đấu giá QSD đất</t>
  </si>
  <si>
    <t>Thôn 3, xã Quang Thọ</t>
  </si>
  <si>
    <t>DANH MỤC CÁC THỬA ĐẤT, KHU ĐẤT, CÁC CÔNG TRÌNH, DỰ ÁN DỰ KIẾN XÁC ĐỊNH GIÁ ĐẤT CỤ THỂ NĂM 2021 
TRÊN ĐỊA BÀN HUYỆN LỘC HÀ</t>
  </si>
  <si>
    <t>Biểu 1.12</t>
  </si>
  <si>
    <t>có 4 DA 
thực hiện từ quý I-IV</t>
  </si>
  <si>
    <t>DANH MỤC CÁC THỬA ĐẤT, KHU ĐẤT, CÁC CÔNG TRÌNH, DỰ ÁN DỰ KIẾN XÁC ĐỊNH GIÁ ĐẤT CỤ THỂ NĂM 2021 
DO TRUNG TÂM PHÁT TRIỂN QUỸ ĐẤT VÀ KỸ THUẬT ĐỊA CHÍNH QUẢN LÝ</t>
  </si>
  <si>
    <t>Biểu 1.13</t>
  </si>
  <si>
    <t>DANH MỤC CÁC THỬA ĐẤT, KHU ĐẤT, CÁC CÔNG TRÌNH, DỰ ÁN DỰ KIẾN XÁC ĐỊNH GIÁ ĐẤT CỤ THỂ NĂM 2021    
TRONG KHU KINH TẾ TỈNH</t>
  </si>
  <si>
    <t>Biểu 1.14</t>
  </si>
  <si>
    <t>Khu đất thu hồi NVH thôn Sơn Hà</t>
  </si>
  <si>
    <t>Trường bắn</t>
  </si>
  <si>
    <t>Thôn Long Sơn, xã An Dũng</t>
  </si>
  <si>
    <t>DANH MỤC CÁC THỬA ĐẤT, KHU ĐẤT, CÁC CÔNG TRÌNH, DỰ ÁN DỰ KIẾN XÁC ĐỊNH GIÁ ĐẤT CỤ THỂ NĂM 2021
 TRÊN ĐỊA BÀN THÀNH PHỐ HÀ TĨNH</t>
  </si>
  <si>
    <t>Biểu 1.15</t>
  </si>
  <si>
    <t>Địa điểm khu đất, 
thửa đất, công trình,
 dự án</t>
  </si>
  <si>
    <t>Thành phố Hà Tĩnh</t>
  </si>
  <si>
    <t xml:space="preserve"> Tính tiền bồi thường khi Nhà nước thu hồi đất</t>
  </si>
  <si>
    <t>Xã Thạch Trung</t>
  </si>
  <si>
    <t>Xã Thạch Bình</t>
  </si>
  <si>
    <t>Thôn Liên Thanh, xã Thạch Hạ</t>
  </si>
  <si>
    <t>Doanh trại Ban chỉ huy quân sự thành phố</t>
  </si>
  <si>
    <t>Phường Nguyễn Du</t>
  </si>
  <si>
    <t>Xã Đồng Môn</t>
  </si>
  <si>
    <t>Thành phố giáo dục quốc tế Hà Tĩnh (Công ty CP tập đoàn Nguyễn Hoàng)</t>
  </si>
  <si>
    <t>Phường Tân Giang</t>
  </si>
  <si>
    <t>Mở rộng Khu thể thao Bắc Phú</t>
  </si>
  <si>
    <t>Nâng cấp sân thể thao và chỉnh trang khu vực trung tâm phường Nam Hà</t>
  </si>
  <si>
    <t>Phường Nam Hà</t>
  </si>
  <si>
    <t>Sân thể thao thôn</t>
  </si>
  <si>
    <t>Thôn Thượng, Xã Thạch Hạ</t>
  </si>
  <si>
    <t>Sân vận động tổ dân phố Tuy Hòa</t>
  </si>
  <si>
    <t>Tổ dân phố Tuy Hòa, phường Thạch Linh</t>
  </si>
  <si>
    <t>Dự án chỉnh trang đô thị phía đông kênh N1-9 (giai đoạn II)</t>
  </si>
  <si>
    <t>Phường Trần Phú</t>
  </si>
  <si>
    <t>Đường 18m (chạy theo kênh N19)</t>
  </si>
  <si>
    <t>Đường phía Nam BCHQS tỉnh Hà Tĩnh</t>
  </si>
  <si>
    <t>Đường 70 (Đoạn từ đường Vũ Quang - Hàm Nghi)  (Ban A)</t>
  </si>
  <si>
    <t>Phường Thạch Linh</t>
  </si>
  <si>
    <t>Phường Thạch Quý</t>
  </si>
  <si>
    <t>Phường Văn Yên</t>
  </si>
  <si>
    <t>Xã Thạch Hạ</t>
  </si>
  <si>
    <t>Đường trục thôn ra sân bóng xóm Nam Quang</t>
  </si>
  <si>
    <t>Xóm Nam Quang, xã Thạch Trung</t>
  </si>
  <si>
    <t>Đường giao thông trục xã đoạn từ Ngô Quyền đến đường Mai Lão Bạng</t>
  </si>
  <si>
    <t>Dự án đầu tư xây dựng công trình đường giao thông nối 2 xã Thạch Đồng và Thạch Môn, thành phố Hà Tĩnh</t>
  </si>
  <si>
    <t>Xóm Đồng Giang và xóm Đồng Tiến, xã Đồng Môn</t>
  </si>
  <si>
    <t>Nâng cấp mở rộng đường thôn Liên Nhật, Liên Thanh, Liên Hà.</t>
  </si>
  <si>
    <t>Thôn Liên Nhật, Liên Thanh, Liên Hà, xã Thạch Hạ</t>
  </si>
  <si>
    <t>Đường giao thông từ trường Mầm Non Thạch Hưng đến đường Mai Thúc Loan</t>
  </si>
  <si>
    <t>Xã Thạch Hưng</t>
  </si>
  <si>
    <t>Đường Đặng Tất xã Thạch Hưng, thành phố Hà Tĩnh</t>
  </si>
  <si>
    <t>Đường Phú Hào, phường Hà Huy Tập, thành phố Hà Tĩnh</t>
  </si>
  <si>
    <t>Phường Hà Huy tập</t>
  </si>
  <si>
    <t>Nâng cấp các tuyến đường đấu nối đường giao thông phía Tây trường THCS Lê Văn Thiêm</t>
  </si>
  <si>
    <t>Tổ dân phố 6+7, phường Hà Huy Tập</t>
  </si>
  <si>
    <t>Xây dựng Đường Võ Liêm Sơn (kéo dài) Tên dự án quỹ: Đường Đồng Quế</t>
  </si>
  <si>
    <t>Đường Lê Ninh kéo dài (Đoạn từ trung tâm phòng chống HIV đến phòng CSGT đến đường Ngô Quyền)</t>
  </si>
  <si>
    <t>Tiểu dự án thành phần khắc phục, sữa chữa, nâng cấp tuyến đê Đồng Môn (Đoạn từ cầu sông Cụt đến Cầu Phủ)</t>
  </si>
  <si>
    <t>Phường Đại Nài, phường Văn Yên</t>
  </si>
  <si>
    <t>Cải tạo hồ chứa nước Đập Nghem</t>
  </si>
  <si>
    <t>Xóm Quyết Tiến, xã Đồng Môn</t>
  </si>
  <si>
    <t>Hạng mục trạm bơm tăng áp thuộc dự án thành phần 11: mạng lưới cấp nước sạch cho xã Tượng Sơn thuộc đề án 946</t>
  </si>
  <si>
    <t>Kênh mương phường Hà Huy Tập</t>
  </si>
  <si>
    <t>Tổ dân phố 3+4+5 phường Hà Huy Tập</t>
  </si>
  <si>
    <t>Hệ thống kênh tiêu nước vùng Ghè</t>
  </si>
  <si>
    <t>Mương tiêu úng vùng bến hói xã Thạch Bình (giai đoạn 2)</t>
  </si>
  <si>
    <t>Xây dựng ĐZ, TBA chống quá tải và giảm tổn thất điện năng lưới điện các xã, phường thuộc thành phố Hà Tĩnh, tỉnh Hà Tĩnh năm 2020</t>
  </si>
  <si>
    <t>Phường Nguyễn Du, phường Bắc Hà, phường Tân Giang, phường Đại Nài, phường Hà Huy Tập, xã Thạch Trung, xã Đồng Môn, phường Thạch Quý, xã Thạch Hạ</t>
  </si>
  <si>
    <t>Dự án nâng cao độ tin cậy cung cấp điện ĐZ 374E18.1 huyện Cẩm Xuyên (từ cột số 1 đến cột số 76) đoạn đi qua thành phố Hà Tĩnh</t>
  </si>
  <si>
    <t>Phường Hà Huy Tập</t>
  </si>
  <si>
    <t>Di dời đường điện trung tâm hành chính tỉnh</t>
  </si>
  <si>
    <t>Dự án tháo dỡ, xây mới DZ 110KV và 220KV đi chung phục vụ giải phóng, phát triển quỹ đất phía Tây thành phố Hà Tĩnh theo hình thức BT</t>
  </si>
  <si>
    <t>Xây dựng ĐZ, TBA chống quá tải và giảm tổn thất điện năng lưới điện các xã, phường</t>
  </si>
  <si>
    <t>Phường Thạch Linh, xã Thạch Hạ, xã Thạch Bình, xã Thạch Hưng, xã Đồng Môn</t>
  </si>
  <si>
    <t>Xây dựng ĐZ, TBA chống quá tải và giảm tổn thất điện năng lưới điện các xã</t>
  </si>
  <si>
    <t>Xã Thạch Hưng, xã Đồng Môn</t>
  </si>
  <si>
    <t>Xây dựng 01 xuất tuyến 22kV sau TBA 110kV Thạch Linh (E18.1) cấp điện cho các xã Thạch Trung, Thạch Hạ, Đồng Môn - thành phố Hà Tĩnh và san tải cho ĐZ 472E18.1</t>
  </si>
  <si>
    <t>Xã Thạch Trung, xã Thạch Hạ, xã Đồng Môn, xã Thạch Hưng</t>
  </si>
  <si>
    <t>Trung tâm Bảo trợ khiếm thị Hà Tĩnh</t>
  </si>
  <si>
    <t>Khối phố Đông Quý, phường Thạch Quý</t>
  </si>
  <si>
    <t>Bãi xử lý xà bần vét từ hệ thống thoát nước và đất cát phát sinh trong VSMT - giai đoạn 1</t>
  </si>
  <si>
    <t>Phường Đại Nài</t>
  </si>
  <si>
    <t>Điểm trung chuyển rác</t>
  </si>
  <si>
    <t>Đất ở mới (Xen dắm)</t>
  </si>
  <si>
    <t>Thôn Tân Lộc, xã Thạch Hạ</t>
  </si>
  <si>
    <t xml:space="preserve"> Tính tiền bồi thường khi Nhà nước thu hồi đất, tính tiền sử dụng đất, làm căn cứ xác định giá khởi điểm đấu giá QSD đất</t>
  </si>
  <si>
    <t>Khu dân cư Tân Học (giai đoạn 2)</t>
  </si>
  <si>
    <t>Thôn Tân Học, xã Thạch Hạ</t>
  </si>
  <si>
    <t>Khu dân cư Đồi Quang</t>
  </si>
  <si>
    <t>Đất ở mới (2 bên đường huyện lộ qua thôn Hạ, Trung, Thượng)</t>
  </si>
  <si>
    <t xml:space="preserve">Khu dân cư thôn Liên Nhật </t>
  </si>
  <si>
    <t>Thôn Liên Nhật, xã Thạch Hạ</t>
  </si>
  <si>
    <t xml:space="preserve">Khu dân cư xen dắm thôn Liên Hà (Giai đoạn 2) </t>
  </si>
  <si>
    <t>Xóm Đông Đoài, Minh Yên, xã Thạch Hạ</t>
  </si>
  <si>
    <t>Khu dân cư Đồng Cọc Lim (Ban A)</t>
  </si>
  <si>
    <t>Xóm Đông Tiến, xã Thạch Trung</t>
  </si>
  <si>
    <t>Khu dân cư Đồng Hoằng</t>
  </si>
  <si>
    <t>Xóm Tân Phú, xã Thạch Trung</t>
  </si>
  <si>
    <t>Xen dắm đất ở thôn Nam Quang và Thôn Hồng Hà, thôn Đức Phú, thôn Đoài Thịnh</t>
  </si>
  <si>
    <t>Thôn Nam Quang, Thôn Hồng Hà xã Thạch Trung</t>
  </si>
  <si>
    <t>Khu dân cư Sác Giá, Đức Phú</t>
  </si>
  <si>
    <t>Thôn Đức Phú, xã Thạch Trung</t>
  </si>
  <si>
    <t>Khu dân cư thôn Tiền Tiến</t>
  </si>
  <si>
    <t>Thôn Tiền Tiến, xã Đồng Môn</t>
  </si>
  <si>
    <t>Xen dắm đất ở 9 thôn</t>
  </si>
  <si>
    <t>Khu đất thu hồi của UBND xã Thạch Đồng (NVH Đồng Giang)</t>
  </si>
  <si>
    <t>Xóm Đồng Giang, xã Đồng Môn</t>
  </si>
  <si>
    <t>Khu đất thu hồi của UBND xã Thạch Đồng (NVH Thắng Lợi)</t>
  </si>
  <si>
    <t>Xóm Thắng Lợi, xã Đồng Môn</t>
  </si>
  <si>
    <t>Xen dắm đất ở thôn Minh Yên</t>
  </si>
  <si>
    <t>Thôn Minh Yên, xã Thạch Hạ</t>
  </si>
  <si>
    <t>Hạ tầng phía tây thôn Tân Học giai đoạn 4</t>
  </si>
  <si>
    <t>Hạ tầng xen dắm vùng Đồng Xay (giai đoạn 3)</t>
  </si>
  <si>
    <t>Xóm Thanh Phú, xã Thạch Trung</t>
  </si>
  <si>
    <t>Khu tái định thôn Tiến Giang (xóm Đồng Giang củ), xã Thạch Đồng, thành phố Hà Tĩnh</t>
  </si>
  <si>
    <t>Xóm Tiến Giang, xã  Đồng Môn</t>
  </si>
  <si>
    <t>Quỹ đất thanh toán cho dự án tháo dỡ, xây mới DZ 110KV và 220KV</t>
  </si>
  <si>
    <t>Khu đô thị thương mại và du lịch Văn Yên (Tập đoàn Apec khảo sát)</t>
  </si>
  <si>
    <t>Quỹ đất tái định cư phục vụ dự án tái định cư</t>
  </si>
  <si>
    <t>Tổ dân phố 6, phường Nguyễn Du</t>
  </si>
  <si>
    <t>Tổ dân phố 7, phường Nguyễn Du</t>
  </si>
  <si>
    <t>Di dời xưởng chế biến hương, nến,chiếu trúc và giấy màu</t>
  </si>
  <si>
    <t>Tổ dân phố Trung Đình, Phường Thạch Quý</t>
  </si>
  <si>
    <t>Khu dân cư Cầu Cót (Tái định cư Dự án ADB)</t>
  </si>
  <si>
    <t>Khối phố Hòa Bình, phường Văn Yên</t>
  </si>
  <si>
    <t>Khu đô thị, thương mại dịch vụ, biệt thự sinh thái Nam Cầu Phủ của Công ty Cổ phần tập đoàn T&amp;T</t>
  </si>
  <si>
    <t>Dự án Khu đô thị Thạch Trung (Công ty Cổ phần KOSY đề xuất)</t>
  </si>
  <si>
    <t>Khu dân cư tổ dân phố 6</t>
  </si>
  <si>
    <t>Tổ dân phố 6. phường Nguyễn Du</t>
  </si>
  <si>
    <t>Khu thương mại dịch vụ nhà ở Sông Đông</t>
  </si>
  <si>
    <t>Nhà băn hoá khối phố 3 sang đất ở</t>
  </si>
  <si>
    <t>Hạ tầng khu dân cư Đồng Bàu Rạ phường Hà Huy Tập, TP Hà Tĩnh</t>
  </si>
  <si>
    <t>Khu dân cư tổ dân phố 4, tổ dân phố 7, Phường Hà Huy tập</t>
  </si>
  <si>
    <t xml:space="preserve">Tổ dân phố 4, tổ dân phố 7, phường Hà Huy Tập </t>
  </si>
  <si>
    <t>Xen dắm tổ dân phố Trung Quý</t>
  </si>
  <si>
    <t>Tổ dân phố Trung Quý, phường Thạch Quý</t>
  </si>
  <si>
    <t>Tổ dân phố 1, phường Nam Hà</t>
  </si>
  <si>
    <t>Đất ở mới (thu hồi khu đất của HTX DV và NN Bồng Sơn)</t>
  </si>
  <si>
    <t>Xen dắm đất ở (NVH TDP 1 cũ)</t>
  </si>
  <si>
    <t>Khu đất phía Đông bộ chỉ huy quân sự tỉnh</t>
  </si>
  <si>
    <t>Trung tâm hành chính phường</t>
  </si>
  <si>
    <t>Thông tấn xã Việt Nam tại Hà Tĩnh (khu đô thị Bắc)</t>
  </si>
  <si>
    <t>Xây dựng Trụ sở Bảo tàng và Trung tâm thanh thiếu nhi</t>
  </si>
  <si>
    <t>Phương Nguyễn Du</t>
  </si>
  <si>
    <t xml:space="preserve">Xây dựng trụ sở Cục quản lý thị trường </t>
  </si>
  <si>
    <t>Xây dựng trụ sở làm việc của Toà Án nhân dân tỉnh Hà Tĩnh</t>
  </si>
  <si>
    <t>Tổ dân phố 2. phường Nguyễn Du</t>
  </si>
  <si>
    <t>Xây dựng Chùa Vạn Nghêu</t>
  </si>
  <si>
    <t>Xây dựng Nhà học giáo lý Giáo họ Yên Định</t>
  </si>
  <si>
    <t>Khối phố 10, phường Đại Nài</t>
  </si>
  <si>
    <t>Xây dựng Nghĩa trang Đồng Hiêm</t>
  </si>
  <si>
    <t>Mở rộng Nhà văn hóa khối phố</t>
  </si>
  <si>
    <t>Khối phố Tiền Tiến, phường Thạch Quý</t>
  </si>
  <si>
    <t>Xây dựng Nhà văn hóa khối phố</t>
  </si>
  <si>
    <t>Khối phố Tây Yên, phường Văn Yên</t>
  </si>
  <si>
    <t>Nhà văn hóa thôn Đông Đoài</t>
  </si>
  <si>
    <t>Thôn Đông Đoài, xã Thạch Hạ</t>
  </si>
  <si>
    <t>Nhà văn hoá và khu thể thao thôn Bình Yên</t>
  </si>
  <si>
    <t>Thôn Bình Yên, xã Thạch Bình</t>
  </si>
  <si>
    <t>Nhà tránh lũ tổ dân phố 2</t>
  </si>
  <si>
    <t>Tổ dân phố 2. phường Đại Nài</t>
  </si>
  <si>
    <t>Xây dựng tiểu công viên (Thu hồi đất của công ty Cổ Phần bảo vệ thực vật trung ương 1</t>
  </si>
  <si>
    <t>Tiểu công viên thôn Bình Minh, Bình Lý</t>
  </si>
  <si>
    <t>Thôn Bình Minh, thôn Bình Lý, xã Thạch Bình</t>
  </si>
  <si>
    <t>Khu hồ điều hoà kết hợp tiểu công viên thôn Tân Học</t>
  </si>
  <si>
    <t>Tiểu công viên thôn Minh Yên</t>
  </si>
  <si>
    <t>Tiểu công viên tổ 8, tổ 9</t>
  </si>
  <si>
    <t>Tiểu công viên tổ 1</t>
  </si>
  <si>
    <t>Các dự án tại cụm công nghiệp Thạch Đồng</t>
  </si>
  <si>
    <t>Đất thương mại, dịch vụ (thu hồi khu đât của sở Nông Nghiệp và phát triển nông thôn Hà Tĩnh cũ)</t>
  </si>
  <si>
    <t>Phường Bắc Hà</t>
  </si>
  <si>
    <t>Đất thương mại, dịch vụ (thu hồi khu đất của tỉnh đoàn Hà Tĩnh cũ)</t>
  </si>
  <si>
    <t>Mở rộng khuôn viên dự án Tổ hợp khách sạn, nhà hàng và vui chơi giải trí Đại Bàng</t>
  </si>
  <si>
    <t>Đất thuương mại dịch vụ</t>
  </si>
  <si>
    <t>Trụ sở làm việc Quỹ tín dụng nhân dân Trung - Hạ - Nguyễn Du tại xã Thạch Hạ</t>
  </si>
  <si>
    <t>Khu du lịch dịch vụ sinh thái ven sông</t>
  </si>
  <si>
    <t>Đồng Ghè, xã Thạch Hạ</t>
  </si>
  <si>
    <t>Đất thương mại, dịch vụ (thu hồi khu đất của Công ty CP Xây dựng và Kinh doanh tổng hợp Hùng Hằng cũ)</t>
  </si>
  <si>
    <t>Khu đô thị Bắc, phường Nguyễn Du</t>
  </si>
  <si>
    <t>QH Khu thương mại hỗn hợp</t>
  </si>
  <si>
    <t>Tổ hợp khu thương mại, và dịch vụ</t>
  </si>
  <si>
    <t>Đồng Dài, Phường Hà Huy Tập</t>
  </si>
  <si>
    <t>Khu đất thu hồi của Công ty CP Bảo Việt</t>
  </si>
  <si>
    <t>Khu đất thu hồi của Tổng công ty khoáng sản và thương mại Hà Tĩnh</t>
  </si>
  <si>
    <t>Khu đất thu hồi của nhà khách Hương Sen</t>
  </si>
  <si>
    <t>Khu đất thu hồi  Khu liên cơ Báo Hà Tĩnh (3 đơn vị: Báo Hà Tĩnh, cục Thống kê Hà Tĩnh, Hội liên hiệp văn học nghệ thuật Hà Tĩnh)</t>
  </si>
  <si>
    <t>Khu đất thu hồi Tổng công ty thép Việt Nam</t>
  </si>
  <si>
    <t>Mở rộng lò giết mổ gia súc</t>
  </si>
  <si>
    <t>Xóm Đồng Giang, xóm Đồng Môn, xã Đồng Môn</t>
  </si>
  <si>
    <t>Khu dân cư Ao Tổng 2</t>
  </si>
  <si>
    <t>Xóm Bình Lý, xã Thạch Bình</t>
  </si>
  <si>
    <t>Đất ở mới (Xen dắm các thôn)</t>
  </si>
  <si>
    <t>Khu dân cư Đồng Đìa 3</t>
  </si>
  <si>
    <t>Đất ở mới (Xen dắm NVH cũ Hoà Bình, Đồng Tiến, Đồng Liên, Thắng Lợi, Đồng Giang)</t>
  </si>
  <si>
    <t xml:space="preserve">Quy hoạch xen dắm, đấu giá đất ở NVH thôn Kinh Trung cũ, Kinh Nam, Kinh Bắc cũ, Nam Hội cũ, Kinh Tây cũ, Kinh Đông cũ,(xã Thạch Hưng), NVH thôn Minh Tân cũ,(xã Thạch Hạ) </t>
  </si>
  <si>
    <t>Xã Thạch Hưng, xã Thạch Hạ</t>
  </si>
  <si>
    <t>Thôn Thượng, xã Thạch Hạ</t>
  </si>
  <si>
    <t>Thôn Trung, xã Thạch Hạ</t>
  </si>
  <si>
    <t>Chuyển mục đích CLN sang ONT các xã trên địa bàn Thành Phố</t>
  </si>
  <si>
    <t>Các xã trên địa bàn Thành Phố</t>
  </si>
  <si>
    <t>Hợp thức hoá các xã</t>
  </si>
  <si>
    <t>Hạ tầng dân cư vùng Đội Thao, Vường Cộ, xã Thạch Trung</t>
  </si>
  <si>
    <t>Hạ tầng khu dân cư Tân Học (giai đoạn 3)</t>
  </si>
  <si>
    <t>Xen dắm các xóm (xã Thạch Trung)</t>
  </si>
  <si>
    <t>Xóm Thanh Phú, Đoài Thịnh, Liên Phú, Đức Phú, Hồng Hà, Đông Tiến…xã Thạch Trung</t>
  </si>
  <si>
    <t>Xen dắm các xóm (xã Thạch Hưng)</t>
  </si>
  <si>
    <t>Thôn Hòa, Thúy Hội, Kinh Nam, Trung Hưng, Tiến Hưng, Thôn Bình, xã Thạch Hưng</t>
  </si>
  <si>
    <t>Đất ở mới (xen dắm NVH TDP1, TDP9 cũ -phường Nguyễn Du; NVH TDP Tân Quý 2 - phường Thạch Quý; NVH TDP Văn Phúc, Hoà Bình - phường Văn Yên)</t>
  </si>
  <si>
    <t>Phường Nguyễn Du, phường Thạch Quý, phường Văn Yên</t>
  </si>
  <si>
    <t>Khu dân cư vùng Ngân Sơn</t>
  </si>
  <si>
    <t>Khu dân cư vùng Mụ Chút</t>
  </si>
  <si>
    <t>Khối phố 9, phường Đại Nài</t>
  </si>
  <si>
    <t>Khu dân cư Đội Mý</t>
  </si>
  <si>
    <t>Khối phố Bắc Quý, Tâm Quý, phường Thạch Quý</t>
  </si>
  <si>
    <t>Xen dắm đất ở KP Nhật Tân</t>
  </si>
  <si>
    <t>Xen dắm đất ở KP Đại Đồng</t>
  </si>
  <si>
    <t>Đất ở mới (Khu tập thể bệnh viện cũ)</t>
  </si>
  <si>
    <t xml:space="preserve">Khu đất thu hồi Trương Tiểu Học Văn Yên </t>
  </si>
  <si>
    <t xml:space="preserve">Khu đất thu hồi của Công ty CP Đầu tư PT Đô thị và KCN Sông Đà - Miền Trung </t>
  </si>
  <si>
    <t>Chuyển mục đích CLN sang ONT các phường trên địa bàn Thành Phố</t>
  </si>
  <si>
    <t>Các phường trên địa bàn Thành Phố</t>
  </si>
  <si>
    <t>Hợp thức hoá các phường</t>
  </si>
  <si>
    <t>Hạ tầng khu dân cư khối 7, phường Nguyễn Du</t>
  </si>
  <si>
    <t>Hạ tầng khu dân cư phía đông, đường Nguyễn Huy Tự</t>
  </si>
  <si>
    <t>Hạ tầng dân cư vùng Đồng Trọt, phường Thạch Quý</t>
  </si>
  <si>
    <t>Khu dân cư đường Nguyễn Du, phường Thạch Quý</t>
  </si>
  <si>
    <t>02 lô đất đường tránh quốc lộ 1</t>
  </si>
  <si>
    <t>Hạ tầng kỷ thuật KDC khối phố Vĩnh Hòa</t>
  </si>
  <si>
    <t>Hạ tầng Cầu Vồng Nuyễn Biên</t>
  </si>
  <si>
    <t>Hạ tầng xen dắm dân cư các khối phố củ</t>
  </si>
  <si>
    <t>Xen dắm khu dân cư Hợp Tiến</t>
  </si>
  <si>
    <t xml:space="preserve">Khu dân cư Đại Đồng </t>
  </si>
  <si>
    <t>Khu vui chơi giải trí  (NVH TDP4 cũ, Phường Bắc Hà)</t>
  </si>
  <si>
    <t>Khu vui chơi, giải trí (Thu hồi NVH KP4 cũ - phường Hà Huy Tập, trường tiểu học Văn Yên -phường Văn Yên)</t>
  </si>
  <si>
    <t>Phường Hà Huy Tập, phường Văn Yên</t>
  </si>
  <si>
    <t>Bảo hiểm xã hội tỉnh</t>
  </si>
  <si>
    <t>Xã Đồng Môn, thành phố Hà Tĩnh</t>
  </si>
  <si>
    <t>Khu đất thu hồi NVH thôn Đồng Giang</t>
  </si>
  <si>
    <t>Khu đất thu hồi NVH thôn Thắng Lợi</t>
  </si>
  <si>
    <t>Khu đất thu hồi của HTX dịch vụ và 
Nông nghiệp Bồng Sơn</t>
  </si>
  <si>
    <t>Đường Đồng Quế, phường Nam Hà, thành phố Hà Tĩnh</t>
  </si>
  <si>
    <t>Xóm Sơn Kim 2, xã Kim Hoa, huyện Hương Sơn</t>
  </si>
  <si>
    <t>Xóm Châu Sơn 1, xã Kim Hoa, huyện Hương Sơn</t>
  </si>
  <si>
    <t>Xóm Hoa Sơn, xã Kim Hoa, huyện Hương Sơn</t>
  </si>
  <si>
    <t>Xóm Trà Sơn 1, xã Kim Hoa, huyện Hương sơn</t>
  </si>
  <si>
    <t>Dự án nhà ở phía Đông Bộ chỉ huy
 quân sự tỉnh và 02 tuyến đường phía Đông và phía Nam bộ chỉ huy quân sự</t>
  </si>
  <si>
    <t>Khu đất thu hồi trường tiểu học Văn Yên</t>
  </si>
  <si>
    <t>Phường Văn Yên, TP Hà Tĩnh</t>
  </si>
  <si>
    <t>có 119 DA 
thực hiện từ quý I-IV, theo KH GPMB</t>
  </si>
  <si>
    <t>Dự kiến số lượng thửa đất, khu đất, công trình, dự án định giá đất vào thời điểm</t>
  </si>
  <si>
    <t>Lấy trên loại đất (ha)</t>
  </si>
  <si>
    <t>Khu tái định cư đường Hàm Nghi (giai đoạn 1)</t>
  </si>
  <si>
    <t xml:space="preserve">Tính tiền bồi thường 
khi Nhà nước thu hồi đất,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</si>
</sst>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_);\(0\)"/>
    <numFmt numFmtId="165" formatCode="0.00_);\(0.00\)"/>
    <numFmt numFmtId="166" formatCode="_(* #,##0_);_(* \(#,##0\);_(* &quot;-&quot;??_);_(@_)"/>
    <numFmt numFmtId="167" formatCode="0.0"/>
    <numFmt numFmtId="168" formatCode="_(* #,##0.0_);_(* \(#,##0.0\);_(* &quot;-&quot;??_);_(@_)"/>
    <numFmt numFmtId="169" formatCode="_-* #,##0.00\ _₫_-;\-* #,##0.00\ _₫_-;_-* &quot;-&quot;??\ _₫_-;_-@_-"/>
    <numFmt numFmtId="170" formatCode="#,##0;[Red]#,##0"/>
  </numFmts>
  <fonts count="47" x14ac:knownFonts="1">
    <font>
      <sz val="12"/>
      <color theme="1"/>
      <name val="Times New Roman"/>
      <family val="2"/>
    </font>
    <font>
      <sz val="12"/>
      <color theme="1"/>
      <name val="Times New Roman"/>
      <family val="2"/>
    </font>
    <font>
      <b/>
      <sz val="12"/>
      <color theme="1"/>
      <name val="Times New Roman"/>
      <family val="1"/>
    </font>
    <font>
      <i/>
      <sz val="12"/>
      <color theme="1"/>
      <name val="Times New Roman"/>
      <family val="1"/>
    </font>
    <font>
      <sz val="10"/>
      <name val="Arial"/>
      <family val="2"/>
      <charset val="163"/>
    </font>
    <font>
      <sz val="12"/>
      <name val="Times New Roman"/>
      <family val="2"/>
    </font>
    <font>
      <sz val="10"/>
      <name val="Arial"/>
      <family val="2"/>
    </font>
    <font>
      <sz val="12"/>
      <name val=".VnArial"/>
      <family val="2"/>
    </font>
    <font>
      <sz val="12"/>
      <name val="Times New Roman"/>
      <family val="1"/>
    </font>
    <font>
      <sz val="12"/>
      <color theme="1"/>
      <name val="Times New Roman"/>
      <family val="2"/>
      <charset val="163"/>
    </font>
    <font>
      <b/>
      <sz val="12"/>
      <name val="Times New Roman"/>
      <family val="1"/>
    </font>
    <font>
      <sz val="11"/>
      <color theme="1"/>
      <name val="Calibri"/>
      <family val="2"/>
      <charset val="163"/>
      <scheme val="minor"/>
    </font>
    <font>
      <b/>
      <sz val="9"/>
      <color indexed="81"/>
      <name val="Tahoma"/>
      <family val="2"/>
    </font>
    <font>
      <sz val="9"/>
      <color indexed="81"/>
      <name val="Tahoma"/>
      <family val="2"/>
    </font>
    <font>
      <i/>
      <sz val="12"/>
      <name val="Times New Roman"/>
      <family val="1"/>
    </font>
    <font>
      <sz val="12"/>
      <color theme="1"/>
      <name val="Times New Roman"/>
      <family val="1"/>
      <charset val="163"/>
    </font>
    <font>
      <sz val="12"/>
      <color theme="1"/>
      <name val="Times New Roman"/>
      <family val="1"/>
    </font>
    <font>
      <sz val="12"/>
      <color indexed="8"/>
      <name val="Calibri"/>
      <family val="2"/>
      <charset val="163"/>
    </font>
    <font>
      <sz val="12"/>
      <color indexed="8"/>
      <name val="Times New Roman"/>
      <family val="1"/>
      <charset val="163"/>
    </font>
    <font>
      <sz val="9"/>
      <color indexed="10"/>
      <name val="Times New Roman"/>
      <family val="1"/>
    </font>
    <font>
      <b/>
      <sz val="12"/>
      <color indexed="8"/>
      <name val=".VnBook-Antiqua"/>
      <family val="2"/>
    </font>
    <font>
      <sz val="12"/>
      <name val="Times New Roman"/>
      <family val="1"/>
      <charset val="163"/>
    </font>
    <font>
      <sz val="11"/>
      <color theme="1"/>
      <name val="Calibri"/>
      <family val="2"/>
      <scheme val="minor"/>
    </font>
    <font>
      <sz val="13"/>
      <name val="Times New Roman"/>
      <family val="1"/>
    </font>
    <font>
      <sz val="10"/>
      <name val="Times New Roman"/>
      <family val="1"/>
    </font>
    <font>
      <sz val="11"/>
      <name val="Times New Roman"/>
      <family val="1"/>
    </font>
    <font>
      <sz val="11"/>
      <color theme="1"/>
      <name val="Calibri"/>
      <family val="2"/>
      <charset val="163"/>
    </font>
    <font>
      <sz val="11"/>
      <color indexed="8"/>
      <name val="Calibri"/>
      <family val="2"/>
      <charset val="163"/>
    </font>
    <font>
      <sz val="13"/>
      <color theme="1"/>
      <name val="Times New Roman"/>
      <family val="2"/>
    </font>
    <font>
      <sz val="14"/>
      <name val=".VnTime"/>
      <family val="2"/>
    </font>
    <font>
      <sz val="11"/>
      <color indexed="8"/>
      <name val="Calibri"/>
      <family val="2"/>
    </font>
    <font>
      <sz val="12"/>
      <name val=".VnTime"/>
      <family val="2"/>
    </font>
    <font>
      <sz val="12"/>
      <color rgb="FFFF0000"/>
      <name val="Times New Roman"/>
      <family val="1"/>
    </font>
    <font>
      <sz val="11"/>
      <color theme="1"/>
      <name val="Times New Roman"/>
      <family val="1"/>
    </font>
    <font>
      <sz val="11"/>
      <color indexed="8"/>
      <name val="Times New Roman"/>
      <family val="1"/>
    </font>
    <font>
      <b/>
      <sz val="11"/>
      <color theme="1"/>
      <name val="Times New Roman"/>
      <family val="1"/>
    </font>
    <font>
      <b/>
      <sz val="10"/>
      <color theme="1"/>
      <name val="Times New Roman"/>
      <family val="1"/>
    </font>
    <font>
      <sz val="10"/>
      <color theme="1"/>
      <name val="Times New Roman"/>
      <family val="1"/>
    </font>
    <font>
      <sz val="11"/>
      <color rgb="FFFF0000"/>
      <name val="Times New Roman"/>
      <family val="1"/>
    </font>
    <font>
      <b/>
      <sz val="12"/>
      <name val="Times New Roman"/>
      <family val="2"/>
    </font>
    <font>
      <i/>
      <sz val="12"/>
      <name val="Times New Roman"/>
      <family val="2"/>
    </font>
    <font>
      <b/>
      <sz val="11.5"/>
      <color theme="1"/>
      <name val="Times New Roman"/>
      <family val="1"/>
    </font>
    <font>
      <sz val="11.5"/>
      <color theme="1"/>
      <name val="Times New Roman"/>
      <family val="1"/>
    </font>
    <font>
      <b/>
      <sz val="12"/>
      <color theme="1"/>
      <name val="Times New Roman"/>
      <family val="2"/>
    </font>
    <font>
      <sz val="12"/>
      <color indexed="8"/>
      <name val="Times New Roman"/>
      <family val="2"/>
    </font>
    <font>
      <sz val="10"/>
      <color theme="1"/>
      <name val="Times New Roman"/>
      <family val="2"/>
    </font>
    <font>
      <sz val="10"/>
      <name val="Times New Roman"/>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1">
    <xf numFmtId="0" fontId="0" fillId="0" borderId="0"/>
    <xf numFmtId="43" fontId="1" fillId="0" borderId="0" applyFont="0" applyFill="0" applyBorder="0" applyAlignment="0" applyProtection="0"/>
    <xf numFmtId="0" fontId="4" fillId="0" borderId="0"/>
    <xf numFmtId="0" fontId="4" fillId="0" borderId="0"/>
    <xf numFmtId="0" fontId="4" fillId="0" borderId="0"/>
    <xf numFmtId="0" fontId="6" fillId="0" borderId="0"/>
    <xf numFmtId="0" fontId="7" fillId="0" borderId="0"/>
    <xf numFmtId="0" fontId="4" fillId="0" borderId="0"/>
    <xf numFmtId="0" fontId="6" fillId="0" borderId="0"/>
    <xf numFmtId="0" fontId="9" fillId="0" borderId="0"/>
    <xf numFmtId="0" fontId="6" fillId="0" borderId="0"/>
    <xf numFmtId="0" fontId="11" fillId="0" borderId="0"/>
    <xf numFmtId="0" fontId="19"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22" fillId="0" borderId="0"/>
    <xf numFmtId="0" fontId="22" fillId="0" borderId="0"/>
    <xf numFmtId="0" fontId="26" fillId="0" borderId="0"/>
    <xf numFmtId="0" fontId="6" fillId="0" borderId="0"/>
    <xf numFmtId="0" fontId="7" fillId="0" borderId="0"/>
    <xf numFmtId="0" fontId="6" fillId="0" borderId="0"/>
    <xf numFmtId="169" fontId="27"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7" fillId="0" borderId="0"/>
    <xf numFmtId="0" fontId="28" fillId="0" borderId="0"/>
    <xf numFmtId="169" fontId="7" fillId="0" borderId="0" applyFont="0" applyFill="0" applyBorder="0" applyAlignment="0" applyProtection="0"/>
    <xf numFmtId="0" fontId="6" fillId="0" borderId="0"/>
    <xf numFmtId="0" fontId="28" fillId="0" borderId="0"/>
    <xf numFmtId="0" fontId="29" fillId="0" borderId="0"/>
    <xf numFmtId="0" fontId="30" fillId="0" borderId="0"/>
    <xf numFmtId="0" fontId="31" fillId="0" borderId="0"/>
    <xf numFmtId="43" fontId="4" fillId="0" borderId="0" applyFont="0" applyFill="0" applyBorder="0" applyAlignment="0" applyProtection="0"/>
    <xf numFmtId="0" fontId="22" fillId="0" borderId="0"/>
    <xf numFmtId="0" fontId="22" fillId="0" borderId="0"/>
    <xf numFmtId="0" fontId="6" fillId="0" borderId="0"/>
    <xf numFmtId="44" fontId="6" fillId="0" borderId="0" applyFont="0" applyFill="0" applyBorder="0" applyAlignment="0" applyProtection="0"/>
    <xf numFmtId="0" fontId="4" fillId="0" borderId="0"/>
    <xf numFmtId="43" fontId="7" fillId="0" borderId="0" applyFont="0" applyFill="0" applyBorder="0" applyAlignment="0" applyProtection="0"/>
    <xf numFmtId="43" fontId="6" fillId="0" borderId="0" applyFont="0" applyFill="0" applyBorder="0" applyAlignment="0" applyProtection="0"/>
    <xf numFmtId="0" fontId="6" fillId="0" borderId="0"/>
    <xf numFmtId="0" fontId="9" fillId="0" borderId="0"/>
    <xf numFmtId="0" fontId="4" fillId="0" borderId="0"/>
    <xf numFmtId="0" fontId="6" fillId="0" borderId="0"/>
  </cellStyleXfs>
  <cellXfs count="685">
    <xf numFmtId="0" fontId="0" fillId="0" borderId="0" xfId="0"/>
    <xf numFmtId="0" fontId="0" fillId="0" borderId="0" xfId="0" applyAlignment="1">
      <alignment horizontal="center"/>
    </xf>
    <xf numFmtId="0" fontId="0" fillId="0" borderId="1" xfId="0" applyBorder="1"/>
    <xf numFmtId="0" fontId="2" fillId="0" borderId="1" xfId="0" applyFont="1" applyBorder="1"/>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xf numFmtId="0" fontId="5" fillId="0" borderId="1" xfId="0" applyFont="1" applyBorder="1" applyAlignment="1">
      <alignment vertical="center"/>
    </xf>
    <xf numFmtId="43" fontId="5" fillId="0" borderId="1" xfId="0" applyNumberFormat="1" applyFont="1" applyBorder="1"/>
    <xf numFmtId="0" fontId="8" fillId="0" borderId="1" xfId="0" applyFont="1" applyBorder="1"/>
    <xf numFmtId="43" fontId="8" fillId="0" borderId="1" xfId="0" applyNumberFormat="1" applyFont="1" applyBorder="1"/>
    <xf numFmtId="0" fontId="8" fillId="0" borderId="1" xfId="0" applyFont="1" applyBorder="1" applyAlignment="1">
      <alignment vertical="center"/>
    </xf>
    <xf numFmtId="2" fontId="8" fillId="0" borderId="1" xfId="0" applyNumberFormat="1" applyFont="1" applyBorder="1"/>
    <xf numFmtId="2" fontId="8" fillId="0" borderId="1" xfId="0" applyNumberFormat="1" applyFont="1" applyBorder="1" applyAlignment="1">
      <alignment vertical="center"/>
    </xf>
    <xf numFmtId="43" fontId="5" fillId="0" borderId="1" xfId="0" applyNumberFormat="1" applyFont="1" applyBorder="1" applyAlignment="1">
      <alignment vertical="center"/>
    </xf>
    <xf numFmtId="43" fontId="5" fillId="0" borderId="1" xfId="0" applyNumberFormat="1" applyFont="1" applyBorder="1" applyAlignment="1">
      <alignment horizontal="center" vertical="center" wrapText="1"/>
    </xf>
    <xf numFmtId="165" fontId="2" fillId="0" borderId="1" xfId="0" applyNumberFormat="1" applyFont="1" applyBorder="1" applyAlignment="1">
      <alignment vertical="center" wrapText="1"/>
    </xf>
    <xf numFmtId="0" fontId="0" fillId="0" borderId="0" xfId="0" applyAlignment="1">
      <alignment horizontal="left"/>
    </xf>
    <xf numFmtId="0" fontId="2" fillId="0" borderId="0" xfId="0" applyFont="1"/>
    <xf numFmtId="0" fontId="0"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164" fontId="5" fillId="2" borderId="1" xfId="4" applyNumberFormat="1" applyFont="1" applyFill="1" applyBorder="1" applyAlignment="1">
      <alignment horizontal="left" vertical="center" wrapText="1"/>
    </xf>
    <xf numFmtId="165" fontId="5" fillId="2" borderId="1" xfId="0" applyNumberFormat="1" applyFont="1" applyFill="1" applyBorder="1" applyAlignment="1">
      <alignment horizontal="right" vertical="center"/>
    </xf>
    <xf numFmtId="2" fontId="5" fillId="2" borderId="1" xfId="2" applyNumberFormat="1" applyFont="1" applyFill="1" applyBorder="1" applyAlignment="1">
      <alignment horizontal="right" vertical="center" wrapText="1"/>
    </xf>
    <xf numFmtId="43" fontId="5" fillId="0" borderId="1" xfId="0" applyNumberFormat="1" applyFont="1" applyBorder="1" applyAlignment="1">
      <alignment vertical="center" wrapText="1"/>
    </xf>
    <xf numFmtId="0" fontId="5" fillId="2" borderId="1" xfId="0" applyFont="1" applyFill="1" applyBorder="1" applyAlignment="1">
      <alignment horizontal="right" vertical="center" wrapText="1"/>
    </xf>
    <xf numFmtId="0" fontId="5" fillId="2" borderId="1" xfId="4" applyFont="1" applyFill="1" applyBorder="1" applyAlignment="1">
      <alignment horizontal="right" vertical="center" wrapText="1"/>
    </xf>
    <xf numFmtId="165" fontId="8" fillId="2" borderId="1" xfId="5" applyNumberFormat="1" applyFont="1" applyFill="1" applyBorder="1" applyAlignment="1">
      <alignment horizontal="left" vertical="center" wrapText="1"/>
    </xf>
    <xf numFmtId="164" fontId="8" fillId="2" borderId="1" xfId="4" applyNumberFormat="1" applyFont="1" applyFill="1" applyBorder="1" applyAlignment="1">
      <alignment horizontal="left" vertical="center" wrapText="1"/>
    </xf>
    <xf numFmtId="165" fontId="8" fillId="2" borderId="1" xfId="0" applyNumberFormat="1" applyFont="1" applyFill="1" applyBorder="1" applyAlignment="1">
      <alignment horizontal="right" vertical="center"/>
    </xf>
    <xf numFmtId="2" fontId="8" fillId="2" borderId="1" xfId="2" applyNumberFormat="1" applyFont="1" applyFill="1" applyBorder="1" applyAlignment="1">
      <alignment horizontal="right" vertical="center" wrapText="1"/>
    </xf>
    <xf numFmtId="43" fontId="8" fillId="0" borderId="1" xfId="0" applyNumberFormat="1" applyFont="1" applyBorder="1" applyAlignment="1">
      <alignment vertical="center" wrapText="1"/>
    </xf>
    <xf numFmtId="0" fontId="8" fillId="2" borderId="1" xfId="5" applyFont="1" applyFill="1" applyBorder="1" applyAlignment="1">
      <alignment horizontal="right" vertical="center" wrapText="1"/>
    </xf>
    <xf numFmtId="0" fontId="5" fillId="2" borderId="1" xfId="6" applyFont="1" applyFill="1" applyBorder="1" applyAlignment="1">
      <alignment horizontal="left" vertical="center" wrapText="1"/>
    </xf>
    <xf numFmtId="43" fontId="5" fillId="2" borderId="1" xfId="2" applyNumberFormat="1" applyFont="1" applyFill="1" applyBorder="1" applyAlignment="1">
      <alignment horizontal="right" vertical="center" wrapText="1"/>
    </xf>
    <xf numFmtId="43" fontId="5" fillId="2" borderId="1" xfId="6" applyNumberFormat="1" applyFont="1" applyFill="1" applyBorder="1" applyAlignment="1">
      <alignment horizontal="right" vertical="center" wrapText="1"/>
    </xf>
    <xf numFmtId="2" fontId="8" fillId="0" borderId="1" xfId="0" applyNumberFormat="1" applyFont="1" applyBorder="1" applyAlignment="1">
      <alignment vertical="center" wrapText="1"/>
    </xf>
    <xf numFmtId="0" fontId="8" fillId="2" borderId="1" xfId="0" applyFont="1" applyFill="1" applyBorder="1" applyAlignment="1">
      <alignment horizontal="right" vertical="center" wrapText="1"/>
    </xf>
    <xf numFmtId="2" fontId="8" fillId="2" borderId="1" xfId="0" applyNumberFormat="1" applyFont="1" applyFill="1" applyBorder="1" applyAlignment="1">
      <alignment horizontal="right" vertical="center" wrapText="1"/>
    </xf>
    <xf numFmtId="0" fontId="8" fillId="2" borderId="1" xfId="9" applyFont="1" applyFill="1" applyBorder="1" applyAlignment="1">
      <alignment horizontal="right" vertical="center" wrapText="1"/>
    </xf>
    <xf numFmtId="165" fontId="8" fillId="2" borderId="1" xfId="3" applyNumberFormat="1" applyFont="1" applyFill="1" applyBorder="1" applyAlignment="1">
      <alignment horizontal="left" vertical="center" wrapText="1"/>
    </xf>
    <xf numFmtId="0" fontId="8" fillId="2" borderId="1" xfId="3" applyFont="1" applyFill="1" applyBorder="1" applyAlignment="1">
      <alignment horizontal="right" vertical="center" wrapText="1"/>
    </xf>
    <xf numFmtId="0" fontId="8" fillId="2" borderId="1" xfId="4" applyFont="1" applyFill="1" applyBorder="1" applyAlignment="1">
      <alignment horizontal="left" vertical="center" wrapText="1"/>
    </xf>
    <xf numFmtId="165" fontId="8" fillId="2" borderId="1" xfId="4" applyNumberFormat="1" applyFont="1" applyFill="1" applyBorder="1" applyAlignment="1">
      <alignment horizontal="left" vertical="center" wrapText="1"/>
    </xf>
    <xf numFmtId="2" fontId="8" fillId="2" borderId="1" xfId="4" applyNumberFormat="1" applyFont="1" applyFill="1" applyBorder="1" applyAlignment="1">
      <alignment horizontal="right" vertical="center" wrapText="1"/>
    </xf>
    <xf numFmtId="0" fontId="8" fillId="2" borderId="1" xfId="3" applyFont="1" applyFill="1" applyBorder="1" applyAlignment="1">
      <alignment horizontal="left" vertical="center" wrapText="1"/>
    </xf>
    <xf numFmtId="43" fontId="8" fillId="2" borderId="1" xfId="2" applyNumberFormat="1" applyFont="1" applyFill="1" applyBorder="1" applyAlignment="1">
      <alignment horizontal="right" vertical="center" wrapText="1"/>
    </xf>
    <xf numFmtId="43" fontId="8" fillId="2" borderId="1" xfId="4" applyNumberFormat="1" applyFont="1" applyFill="1" applyBorder="1" applyAlignment="1">
      <alignment horizontal="right" vertical="center" wrapText="1"/>
    </xf>
    <xf numFmtId="4" fontId="8" fillId="2" borderId="1" xfId="5" applyNumberFormat="1" applyFont="1" applyFill="1" applyBorder="1" applyAlignment="1">
      <alignment horizontal="left" vertical="center" wrapText="1"/>
    </xf>
    <xf numFmtId="43" fontId="8" fillId="2" borderId="1" xfId="0" applyNumberFormat="1" applyFont="1" applyFill="1" applyBorder="1" applyAlignment="1">
      <alignment horizontal="right" vertical="center"/>
    </xf>
    <xf numFmtId="0" fontId="8" fillId="2" borderId="1" xfId="6" applyFont="1" applyFill="1" applyBorder="1" applyAlignment="1">
      <alignment horizontal="left" vertical="center" wrapText="1"/>
    </xf>
    <xf numFmtId="2" fontId="8" fillId="2" borderId="1" xfId="6" applyNumberFormat="1" applyFont="1" applyFill="1" applyBorder="1" applyAlignment="1">
      <alignment horizontal="right" vertical="center" wrapText="1"/>
    </xf>
    <xf numFmtId="165" fontId="8" fillId="2" borderId="1" xfId="4" applyNumberFormat="1" applyFont="1" applyFill="1" applyBorder="1" applyAlignment="1">
      <alignment horizontal="right" vertical="center" wrapText="1"/>
    </xf>
    <xf numFmtId="0" fontId="8" fillId="2" borderId="1" xfId="4" applyFont="1" applyFill="1" applyBorder="1" applyAlignment="1">
      <alignment horizontal="right" vertical="center" wrapText="1"/>
    </xf>
    <xf numFmtId="0" fontId="8" fillId="2" borderId="1" xfId="6" applyFont="1" applyFill="1" applyBorder="1" applyAlignment="1">
      <alignment horizontal="right" vertical="center" wrapText="1"/>
    </xf>
    <xf numFmtId="0" fontId="8" fillId="2" borderId="1" xfId="8" applyFont="1" applyFill="1" applyBorder="1" applyAlignment="1">
      <alignment horizontal="right" vertical="center" wrapText="1"/>
    </xf>
    <xf numFmtId="0" fontId="8" fillId="2" borderId="1" xfId="0" applyFont="1" applyFill="1" applyBorder="1" applyAlignment="1">
      <alignment horizontal="right" vertical="center"/>
    </xf>
    <xf numFmtId="0" fontId="8" fillId="2" borderId="1" xfId="11" applyFont="1" applyFill="1" applyBorder="1" applyAlignment="1">
      <alignment horizontal="left" vertical="center" wrapText="1"/>
    </xf>
    <xf numFmtId="39" fontId="8" fillId="0" borderId="1" xfId="0" applyNumberFormat="1" applyFont="1" applyBorder="1" applyAlignment="1">
      <alignment vertical="center" wrapText="1"/>
    </xf>
    <xf numFmtId="165" fontId="8" fillId="2" borderId="1" xfId="2" applyNumberFormat="1" applyFont="1" applyFill="1" applyBorder="1" applyAlignment="1">
      <alignment horizontal="right" vertical="center" wrapText="1"/>
    </xf>
    <xf numFmtId="165" fontId="8" fillId="2" borderId="1" xfId="3" applyNumberFormat="1" applyFont="1" applyFill="1" applyBorder="1" applyAlignment="1">
      <alignment horizontal="right" vertical="center" wrapText="1"/>
    </xf>
    <xf numFmtId="2" fontId="8" fillId="2" borderId="1" xfId="0" applyNumberFormat="1" applyFont="1" applyFill="1" applyBorder="1" applyAlignment="1">
      <alignment horizontal="right" vertical="center"/>
    </xf>
    <xf numFmtId="0" fontId="8" fillId="2" borderId="1" xfId="0" applyFont="1" applyFill="1" applyBorder="1" applyAlignment="1">
      <alignment horizontal="left" vertical="center"/>
    </xf>
    <xf numFmtId="4" fontId="8" fillId="2" borderId="1" xfId="8" applyNumberFormat="1" applyFont="1" applyFill="1" applyBorder="1" applyAlignment="1">
      <alignment horizontal="right" vertical="center" wrapText="1"/>
    </xf>
    <xf numFmtId="0" fontId="5" fillId="2" borderId="1" xfId="11" applyFont="1" applyFill="1" applyBorder="1" applyAlignment="1">
      <alignment horizontal="left" vertical="center" wrapText="1"/>
    </xf>
    <xf numFmtId="2" fontId="5" fillId="2" borderId="1" xfId="0" applyNumberFormat="1" applyFont="1" applyFill="1" applyBorder="1" applyAlignment="1">
      <alignment horizontal="right" vertical="center"/>
    </xf>
    <xf numFmtId="165" fontId="8" fillId="0" borderId="1" xfId="0" applyNumberFormat="1" applyFont="1" applyBorder="1"/>
    <xf numFmtId="0" fontId="14" fillId="2" borderId="1" xfId="3" applyFont="1" applyFill="1" applyBorder="1" applyAlignment="1">
      <alignment horizontal="left" vertical="center" wrapText="1"/>
    </xf>
    <xf numFmtId="165" fontId="14" fillId="2" borderId="1" xfId="3" applyNumberFormat="1" applyFont="1" applyFill="1" applyBorder="1" applyAlignment="1">
      <alignment horizontal="right" vertical="center" wrapText="1"/>
    </xf>
    <xf numFmtId="165" fontId="14" fillId="0" borderId="1" xfId="0" applyNumberFormat="1" applyFont="1" applyFill="1" applyBorder="1" applyAlignment="1">
      <alignment horizontal="right" vertical="center"/>
    </xf>
    <xf numFmtId="165" fontId="14" fillId="2" borderId="1" xfId="0" applyNumberFormat="1" applyFont="1" applyFill="1" applyBorder="1" applyAlignment="1">
      <alignment horizontal="right" vertical="center"/>
    </xf>
    <xf numFmtId="165" fontId="8" fillId="2" borderId="1" xfId="8" applyNumberFormat="1" applyFont="1" applyFill="1" applyBorder="1" applyAlignment="1">
      <alignment horizontal="right" vertical="center" wrapText="1"/>
    </xf>
    <xf numFmtId="0" fontId="15" fillId="2" borderId="1" xfId="0" applyFont="1" applyFill="1" applyBorder="1" applyAlignment="1">
      <alignment vertical="center"/>
    </xf>
    <xf numFmtId="164" fontId="8" fillId="2" borderId="1" xfId="4" applyNumberFormat="1" applyFont="1" applyFill="1" applyBorder="1" applyAlignment="1">
      <alignment vertical="center" wrapText="1"/>
    </xf>
    <xf numFmtId="0" fontId="16" fillId="2" borderId="1" xfId="0" applyFont="1" applyFill="1" applyBorder="1" applyAlignment="1">
      <alignment vertical="center"/>
    </xf>
    <xf numFmtId="0" fontId="16" fillId="2" borderId="1" xfId="0" applyFont="1" applyFill="1" applyBorder="1" applyAlignment="1">
      <alignment vertical="center" wrapText="1"/>
    </xf>
    <xf numFmtId="2" fontId="8" fillId="2" borderId="1" xfId="3" applyNumberFormat="1" applyFont="1" applyFill="1" applyBorder="1" applyAlignment="1">
      <alignment horizontal="left" vertical="center" wrapText="1"/>
    </xf>
    <xf numFmtId="165" fontId="5" fillId="2" borderId="1" xfId="4" applyNumberFormat="1" applyFont="1" applyFill="1" applyBorder="1" applyAlignment="1">
      <alignment horizontal="left" vertical="center" wrapText="1"/>
    </xf>
    <xf numFmtId="165" fontId="5" fillId="2" borderId="1" xfId="4" applyNumberFormat="1" applyFont="1" applyFill="1" applyBorder="1" applyAlignment="1">
      <alignment horizontal="right" vertical="center" wrapText="1"/>
    </xf>
    <xf numFmtId="0" fontId="15" fillId="2" borderId="1" xfId="0" applyFont="1" applyFill="1" applyBorder="1" applyAlignment="1">
      <alignment vertical="center" wrapText="1"/>
    </xf>
    <xf numFmtId="0" fontId="5" fillId="2" borderId="1" xfId="0" applyFont="1" applyFill="1" applyBorder="1" applyAlignment="1">
      <alignment vertical="center" wrapText="1"/>
    </xf>
    <xf numFmtId="43" fontId="5" fillId="2" borderId="1" xfId="3" applyNumberFormat="1" applyFont="1" applyFill="1" applyBorder="1" applyAlignment="1">
      <alignment horizontal="right" vertical="center" wrapText="1"/>
    </xf>
    <xf numFmtId="43" fontId="8" fillId="2" borderId="1" xfId="1" applyFont="1" applyFill="1" applyBorder="1" applyAlignment="1">
      <alignment vertical="center" wrapText="1"/>
    </xf>
    <xf numFmtId="0" fontId="0" fillId="0" borderId="1" xfId="0" applyFont="1" applyBorder="1"/>
    <xf numFmtId="0" fontId="16" fillId="0" borderId="1" xfId="0" applyFont="1" applyBorder="1" applyAlignment="1">
      <alignment horizontal="center" vertical="center"/>
    </xf>
    <xf numFmtId="164" fontId="8" fillId="0" borderId="1" xfId="12" applyNumberFormat="1" applyFont="1" applyBorder="1" applyAlignment="1">
      <alignment horizontal="left" vertical="center" wrapText="1"/>
    </xf>
    <xf numFmtId="0" fontId="8" fillId="0" borderId="1" xfId="0" applyFont="1" applyBorder="1" applyAlignment="1">
      <alignment horizontal="left" vertical="center" wrapText="1"/>
    </xf>
    <xf numFmtId="0" fontId="16" fillId="0" borderId="1" xfId="0" applyFont="1" applyBorder="1" applyAlignment="1">
      <alignment horizontal="right" vertical="center"/>
    </xf>
    <xf numFmtId="0" fontId="16" fillId="0" borderId="1" xfId="0" applyFont="1" applyBorder="1" applyAlignment="1">
      <alignment vertical="center"/>
    </xf>
    <xf numFmtId="0" fontId="16" fillId="0" borderId="1" xfId="0" applyFont="1" applyBorder="1" applyAlignment="1">
      <alignment vertical="center" wrapText="1"/>
    </xf>
    <xf numFmtId="0" fontId="8" fillId="0" borderId="1" xfId="13" applyNumberFormat="1" applyFont="1" applyFill="1" applyBorder="1" applyAlignment="1">
      <alignment horizontal="left" vertical="center" wrapText="1"/>
    </xf>
    <xf numFmtId="165" fontId="8" fillId="0" borderId="1" xfId="12" applyNumberFormat="1" applyFont="1" applyBorder="1" applyAlignment="1">
      <alignment horizontal="right" vertical="center" wrapText="1"/>
    </xf>
    <xf numFmtId="165" fontId="8" fillId="2" borderId="1" xfId="12" applyNumberFormat="1" applyFont="1" applyFill="1" applyBorder="1" applyAlignment="1">
      <alignment horizontal="right" vertical="center" wrapText="1"/>
    </xf>
    <xf numFmtId="0" fontId="8" fillId="0" borderId="1" xfId="12"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right" vertical="center"/>
    </xf>
    <xf numFmtId="3" fontId="8" fillId="0" borderId="1" xfId="12" applyNumberFormat="1" applyFont="1" applyBorder="1" applyAlignment="1">
      <alignment horizontal="left" vertical="center" wrapText="1"/>
    </xf>
    <xf numFmtId="0" fontId="8" fillId="0" borderId="1" xfId="14" applyFont="1" applyBorder="1" applyAlignment="1">
      <alignment horizontal="left" vertical="center" wrapText="1"/>
    </xf>
    <xf numFmtId="49" fontId="8" fillId="0" borderId="1" xfId="12" applyNumberFormat="1" applyFont="1" applyBorder="1" applyAlignment="1">
      <alignment horizontal="left" vertical="center" wrapText="1"/>
    </xf>
    <xf numFmtId="0" fontId="8" fillId="0" borderId="1" xfId="15" applyFont="1" applyBorder="1" applyAlignment="1">
      <alignment horizontal="left" vertical="center" wrapText="1"/>
    </xf>
    <xf numFmtId="0" fontId="2" fillId="0" borderId="1" xfId="0" applyFont="1" applyBorder="1" applyAlignment="1">
      <alignment horizontal="right" vertical="center"/>
    </xf>
    <xf numFmtId="0" fontId="2" fillId="0" borderId="1" xfId="0" applyFont="1" applyBorder="1" applyAlignment="1">
      <alignment horizontal="left"/>
    </xf>
    <xf numFmtId="4" fontId="2" fillId="0" borderId="1" xfId="0" applyNumberFormat="1" applyFont="1" applyBorder="1"/>
    <xf numFmtId="0" fontId="15" fillId="0" borderId="1" xfId="0" applyFont="1" applyBorder="1" applyAlignment="1">
      <alignment horizontal="center" vertical="center" wrapText="1"/>
    </xf>
    <xf numFmtId="0" fontId="21" fillId="0" borderId="1" xfId="0" applyFont="1" applyFill="1" applyBorder="1" applyAlignment="1">
      <alignment vertical="center" wrapText="1"/>
    </xf>
    <xf numFmtId="4" fontId="21" fillId="0" borderId="1" xfId="16" applyNumberFormat="1" applyFont="1" applyFill="1" applyBorder="1" applyAlignment="1">
      <alignment horizontal="left"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left" wrapText="1"/>
    </xf>
    <xf numFmtId="0" fontId="15" fillId="0" borderId="0" xfId="0" applyFont="1"/>
    <xf numFmtId="2" fontId="21" fillId="0" borderId="1" xfId="0" applyNumberFormat="1" applyFont="1" applyFill="1" applyBorder="1" applyAlignment="1">
      <alignment vertical="center" wrapText="1"/>
    </xf>
    <xf numFmtId="0" fontId="21" fillId="0" borderId="1" xfId="0" applyFont="1" applyFill="1" applyBorder="1" applyAlignment="1">
      <alignment horizontal="left" vertical="center" wrapText="1"/>
    </xf>
    <xf numFmtId="4" fontId="15" fillId="0" borderId="1" xfId="0" applyNumberFormat="1" applyFont="1" applyBorder="1" applyAlignment="1">
      <alignment horizontal="center" vertical="center" wrapText="1"/>
    </xf>
    <xf numFmtId="164" fontId="21" fillId="0" borderId="1" xfId="0" applyNumberFormat="1" applyFont="1" applyFill="1" applyBorder="1" applyAlignment="1">
      <alignment horizontal="left" vertical="center" wrapText="1"/>
    </xf>
    <xf numFmtId="0" fontId="21" fillId="0" borderId="1" xfId="0" applyFont="1" applyFill="1" applyBorder="1" applyAlignment="1">
      <alignment vertical="center"/>
    </xf>
    <xf numFmtId="43" fontId="21" fillId="0" borderId="1" xfId="0" applyNumberFormat="1" applyFont="1" applyFill="1" applyBorder="1" applyAlignment="1" applyProtection="1">
      <alignment vertical="center" wrapText="1"/>
      <protection hidden="1"/>
    </xf>
    <xf numFmtId="0" fontId="21" fillId="0" borderId="3" xfId="0" applyFont="1" applyFill="1" applyBorder="1" applyAlignment="1">
      <alignment horizontal="left" vertical="center" wrapText="1"/>
    </xf>
    <xf numFmtId="0" fontId="21" fillId="0" borderId="1" xfId="5" applyFont="1" applyFill="1" applyBorder="1" applyAlignment="1">
      <alignment horizontal="left" vertical="center" wrapText="1"/>
    </xf>
    <xf numFmtId="164" fontId="21" fillId="0" borderId="1" xfId="0" applyNumberFormat="1" applyFont="1" applyFill="1" applyBorder="1" applyAlignment="1">
      <alignment vertical="center" wrapText="1"/>
    </xf>
    <xf numFmtId="0" fontId="21" fillId="0" borderId="1" xfId="0" applyFont="1" applyFill="1" applyBorder="1"/>
    <xf numFmtId="0" fontId="21" fillId="0" borderId="1" xfId="0" applyFont="1" applyFill="1" applyBorder="1" applyAlignment="1">
      <alignment horizontal="left" vertical="center"/>
    </xf>
    <xf numFmtId="164" fontId="21" fillId="0" borderId="1" xfId="8" applyNumberFormat="1" applyFont="1" applyFill="1" applyBorder="1" applyAlignment="1">
      <alignment horizontal="left" vertical="center" wrapText="1"/>
    </xf>
    <xf numFmtId="0" fontId="21" fillId="0" borderId="1" xfId="0" applyFont="1" applyFill="1" applyBorder="1" applyAlignment="1">
      <alignment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wrapText="1"/>
    </xf>
    <xf numFmtId="164" fontId="21" fillId="0" borderId="1" xfId="8" applyNumberFormat="1" applyFont="1" applyFill="1" applyBorder="1" applyAlignment="1">
      <alignment vertical="center" wrapText="1"/>
    </xf>
    <xf numFmtId="0" fontId="21" fillId="0" borderId="1" xfId="0" applyFont="1" applyFill="1" applyBorder="1" applyAlignment="1">
      <alignment horizontal="center" vertical="center"/>
    </xf>
    <xf numFmtId="167" fontId="21"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 fontId="8" fillId="0" borderId="1" xfId="3" applyNumberFormat="1" applyFont="1" applyFill="1" applyBorder="1" applyAlignment="1">
      <alignment horizontal="center"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vertical="center" wrapText="1"/>
    </xf>
    <xf numFmtId="0" fontId="8" fillId="0" borderId="1" xfId="4"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4" applyNumberFormat="1" applyFont="1" applyFill="1" applyBorder="1" applyAlignment="1">
      <alignment horizontal="left" vertical="center" wrapText="1"/>
    </xf>
    <xf numFmtId="0" fontId="8" fillId="0" borderId="1" xfId="17" applyFont="1" applyFill="1" applyBorder="1" applyAlignment="1">
      <alignment vertical="center" wrapText="1"/>
    </xf>
    <xf numFmtId="0" fontId="23"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17" applyFont="1" applyFill="1" applyBorder="1" applyAlignment="1">
      <alignment horizontal="left" vertical="center" wrapText="1"/>
    </xf>
    <xf numFmtId="0" fontId="8" fillId="0" borderId="1" xfId="18" applyFont="1" applyFill="1" applyBorder="1" applyAlignment="1">
      <alignment horizontal="left" vertical="center" wrapText="1"/>
    </xf>
    <xf numFmtId="0" fontId="8" fillId="0" borderId="1" xfId="18" applyFont="1" applyFill="1" applyBorder="1" applyAlignment="1">
      <alignment vertical="center" wrapText="1"/>
    </xf>
    <xf numFmtId="0" fontId="8" fillId="0" borderId="1" xfId="0" applyFont="1" applyFill="1" applyBorder="1" applyAlignment="1">
      <alignment horizontal="center" vertical="center"/>
    </xf>
    <xf numFmtId="1" fontId="8" fillId="0" borderId="1" xfId="20" applyNumberFormat="1" applyFont="1" applyFill="1" applyBorder="1" applyAlignment="1">
      <alignment horizontal="justify" vertical="center" wrapText="1"/>
    </xf>
    <xf numFmtId="0" fontId="8" fillId="0" borderId="1" xfId="0" applyFont="1" applyFill="1" applyBorder="1" applyAlignment="1">
      <alignment vertical="center"/>
    </xf>
    <xf numFmtId="0" fontId="8" fillId="0" borderId="1" xfId="21" applyFont="1" applyFill="1" applyBorder="1" applyAlignment="1">
      <alignment horizontal="left" vertical="center" wrapText="1"/>
    </xf>
    <xf numFmtId="2"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left" vertical="center" wrapText="1"/>
    </xf>
    <xf numFmtId="2" fontId="8" fillId="0" borderId="1" xfId="22" applyNumberFormat="1" applyFont="1" applyFill="1" applyBorder="1" applyAlignment="1">
      <alignment horizontal="center" vertical="center"/>
    </xf>
    <xf numFmtId="2" fontId="8" fillId="0" borderId="1" xfId="23"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0" borderId="1" xfId="22" applyFont="1" applyFill="1" applyBorder="1" applyAlignment="1">
      <alignment horizontal="left" vertical="center" wrapText="1"/>
    </xf>
    <xf numFmtId="2" fontId="8" fillId="0" borderId="1" xfId="24" applyNumberFormat="1" applyFont="1" applyFill="1" applyBorder="1" applyAlignment="1">
      <alignment horizontal="center" vertical="center" wrapText="1"/>
    </xf>
    <xf numFmtId="2" fontId="10" fillId="0" borderId="1" xfId="24" applyNumberFormat="1" applyFont="1" applyFill="1" applyBorder="1" applyAlignment="1">
      <alignment horizontal="center" vertical="center" wrapText="1"/>
    </xf>
    <xf numFmtId="2" fontId="8" fillId="0" borderId="1" xfId="25" applyNumberFormat="1" applyFont="1" applyFill="1" applyBorder="1" applyAlignment="1">
      <alignment horizontal="center" vertical="center" wrapText="1"/>
    </xf>
    <xf numFmtId="2" fontId="8" fillId="0" borderId="1" xfId="26" applyNumberFormat="1" applyFont="1" applyFill="1" applyBorder="1" applyAlignment="1">
      <alignment horizontal="center" vertical="center" wrapText="1"/>
    </xf>
    <xf numFmtId="2" fontId="8" fillId="0" borderId="1" xfId="26" applyNumberFormat="1" applyFont="1" applyFill="1" applyBorder="1" applyAlignment="1">
      <alignment horizontal="center" vertical="center"/>
    </xf>
    <xf numFmtId="170" fontId="8" fillId="0" borderId="1" xfId="27" applyNumberFormat="1" applyFont="1" applyFill="1" applyBorder="1" applyAlignment="1">
      <alignment horizontal="left" vertical="center" wrapText="1"/>
    </xf>
    <xf numFmtId="2" fontId="8" fillId="0" borderId="1" xfId="0" applyNumberFormat="1" applyFont="1" applyFill="1" applyBorder="1" applyAlignment="1" applyProtection="1">
      <alignment horizontal="center" vertical="center" wrapText="1"/>
      <protection locked="0"/>
    </xf>
    <xf numFmtId="2" fontId="8" fillId="0" borderId="1" xfId="10" applyNumberFormat="1" applyFont="1" applyFill="1" applyBorder="1" applyAlignment="1">
      <alignment horizontal="center" vertical="center" wrapText="1"/>
    </xf>
    <xf numFmtId="2" fontId="8" fillId="0" borderId="1" xfId="28"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xf>
    <xf numFmtId="2" fontId="8" fillId="0" borderId="1" xfId="18" applyNumberFormat="1" applyFont="1" applyFill="1" applyBorder="1" applyAlignment="1">
      <alignment horizontal="center" vertical="center" wrapText="1"/>
    </xf>
    <xf numFmtId="2" fontId="8" fillId="0" borderId="1" xfId="2" applyNumberFormat="1" applyFont="1" applyFill="1" applyBorder="1" applyAlignment="1">
      <alignment horizontal="center" vertical="center" wrapText="1"/>
    </xf>
    <xf numFmtId="165" fontId="8" fillId="0" borderId="1" xfId="8" applyNumberFormat="1" applyFont="1" applyFill="1" applyBorder="1" applyAlignment="1">
      <alignment horizontal="left" vertical="center" wrapText="1"/>
    </xf>
    <xf numFmtId="0" fontId="8" fillId="0" borderId="1" xfId="0" applyFont="1" applyFill="1" applyBorder="1" applyAlignment="1">
      <alignment horizontal="left"/>
    </xf>
    <xf numFmtId="2" fontId="8" fillId="0" borderId="1" xfId="2" applyNumberFormat="1" applyFont="1" applyFill="1" applyBorder="1" applyAlignment="1">
      <alignment horizontal="center" vertical="center"/>
    </xf>
    <xf numFmtId="0" fontId="8" fillId="0" borderId="1" xfId="0" applyFont="1" applyFill="1" applyBorder="1" applyAlignment="1">
      <alignment horizontal="left" vertical="center"/>
    </xf>
    <xf numFmtId="2" fontId="8" fillId="0" borderId="1" xfId="29" applyNumberFormat="1" applyFont="1" applyFill="1" applyBorder="1" applyAlignment="1">
      <alignment horizontal="center" vertical="center" wrapText="1"/>
    </xf>
    <xf numFmtId="2" fontId="8" fillId="0" borderId="1" xfId="8" applyNumberFormat="1"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2" fontId="8" fillId="0" borderId="1" xfId="0" applyNumberFormat="1" applyFont="1" applyFill="1" applyBorder="1" applyAlignment="1">
      <alignment horizontal="left" vertical="center" wrapText="1"/>
    </xf>
    <xf numFmtId="0" fontId="8" fillId="0" borderId="1" xfId="7" applyFont="1" applyFill="1" applyBorder="1" applyAlignment="1">
      <alignment horizontal="left" vertical="center"/>
    </xf>
    <xf numFmtId="2" fontId="8" fillId="0" borderId="1" xfId="7" applyNumberFormat="1" applyFont="1" applyFill="1" applyBorder="1" applyAlignment="1">
      <alignment horizontal="center" vertical="center"/>
    </xf>
    <xf numFmtId="164" fontId="8" fillId="0" borderId="1" xfId="18" applyNumberFormat="1" applyFont="1" applyFill="1" applyBorder="1" applyAlignment="1">
      <alignment horizontal="left" vertical="center" wrapText="1"/>
    </xf>
    <xf numFmtId="2" fontId="8" fillId="0" borderId="1" xfId="30" applyNumberFormat="1" applyFont="1" applyFill="1" applyBorder="1" applyAlignment="1">
      <alignment horizontal="center" vertical="center" wrapText="1"/>
    </xf>
    <xf numFmtId="2"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8" fillId="0" borderId="1" xfId="0" applyFont="1" applyFill="1" applyBorder="1"/>
    <xf numFmtId="2" fontId="2" fillId="0" borderId="1" xfId="0" applyNumberFormat="1" applyFont="1" applyBorder="1"/>
    <xf numFmtId="0" fontId="8" fillId="0" borderId="1" xfId="31" applyFont="1" applyFill="1" applyBorder="1" applyAlignment="1">
      <alignment horizontal="right"/>
    </xf>
    <xf numFmtId="0" fontId="2"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2" fontId="8" fillId="2" borderId="1" xfId="26" applyNumberFormat="1" applyFont="1" applyFill="1" applyBorder="1" applyAlignment="1">
      <alignment horizontal="center" vertical="center" wrapText="1"/>
    </xf>
    <xf numFmtId="164" fontId="8" fillId="2" borderId="1" xfId="0" applyNumberFormat="1" applyFont="1" applyFill="1" applyBorder="1" applyAlignment="1">
      <alignment horizontal="left" vertical="center" wrapText="1"/>
    </xf>
    <xf numFmtId="2" fontId="8" fillId="2" borderId="1" xfId="16" applyNumberFormat="1" applyFont="1" applyFill="1" applyBorder="1" applyAlignment="1">
      <alignment horizontal="left" vertical="center" wrapText="1"/>
    </xf>
    <xf numFmtId="2" fontId="8" fillId="2" borderId="1" xfId="16" applyNumberFormat="1" applyFont="1" applyFill="1" applyBorder="1" applyAlignment="1">
      <alignment horizontal="center" vertical="center" wrapText="1"/>
    </xf>
    <xf numFmtId="2" fontId="8" fillId="2" borderId="1" xfId="10" applyNumberFormat="1" applyFont="1" applyFill="1" applyBorder="1" applyAlignment="1">
      <alignment horizontal="center" vertical="center" wrapText="1"/>
    </xf>
    <xf numFmtId="0" fontId="8" fillId="2" borderId="1" xfId="26" applyFont="1" applyFill="1" applyBorder="1" applyAlignment="1">
      <alignment horizontal="left" vertical="center" wrapText="1"/>
    </xf>
    <xf numFmtId="0" fontId="8" fillId="2" borderId="1" xfId="37" applyFont="1" applyFill="1" applyBorder="1" applyAlignment="1">
      <alignment horizontal="left" vertical="center" wrapText="1"/>
    </xf>
    <xf numFmtId="4" fontId="8" fillId="2" borderId="1" xfId="16" applyNumberFormat="1" applyFont="1" applyFill="1" applyBorder="1" applyAlignment="1">
      <alignment horizontal="left" vertical="center" wrapText="1"/>
    </xf>
    <xf numFmtId="0" fontId="8" fillId="2" borderId="1" xfId="0" applyFont="1" applyFill="1" applyBorder="1" applyAlignment="1">
      <alignment horizontal="center"/>
    </xf>
    <xf numFmtId="0" fontId="8" fillId="2" borderId="1" xfId="0" applyFont="1" applyFill="1" applyBorder="1" applyAlignment="1">
      <alignment horizontal="center" vertical="center"/>
    </xf>
    <xf numFmtId="0" fontId="8" fillId="2" borderId="1" xfId="25" applyFont="1" applyFill="1" applyBorder="1" applyAlignment="1">
      <alignment horizontal="left" vertical="center" wrapText="1"/>
    </xf>
    <xf numFmtId="2" fontId="8" fillId="2" borderId="1" xfId="25" applyNumberFormat="1" applyFont="1" applyFill="1" applyBorder="1" applyAlignment="1">
      <alignment horizontal="center" vertical="center" wrapText="1"/>
    </xf>
    <xf numFmtId="0" fontId="8" fillId="2" borderId="1" xfId="26" applyFont="1" applyFill="1" applyBorder="1" applyAlignment="1">
      <alignment vertical="center" wrapText="1"/>
    </xf>
    <xf numFmtId="2" fontId="8" fillId="2" borderId="1" xfId="38" applyNumberFormat="1" applyFont="1" applyFill="1" applyBorder="1" applyAlignment="1">
      <alignment horizontal="left" vertical="center" wrapText="1"/>
    </xf>
    <xf numFmtId="2" fontId="8" fillId="2" borderId="1" xfId="38" applyNumberFormat="1" applyFont="1" applyFill="1" applyBorder="1" applyAlignment="1">
      <alignment horizontal="center" vertical="center" wrapText="1"/>
    </xf>
    <xf numFmtId="164" fontId="8" fillId="2" borderId="1" xfId="0" applyNumberFormat="1" applyFont="1" applyFill="1" applyBorder="1" applyAlignment="1">
      <alignment vertical="center" wrapText="1"/>
    </xf>
    <xf numFmtId="0" fontId="8" fillId="2" borderId="1" xfId="0" applyFont="1" applyFill="1" applyBorder="1" applyAlignment="1">
      <alignment vertical="center" wrapText="1"/>
    </xf>
    <xf numFmtId="167" fontId="8" fillId="2" borderId="1" xfId="0" applyNumberFormat="1" applyFont="1" applyFill="1" applyBorder="1" applyAlignment="1">
      <alignment vertical="center" wrapText="1"/>
    </xf>
    <xf numFmtId="2" fontId="8" fillId="2" borderId="1" xfId="8" applyNumberFormat="1" applyFont="1" applyFill="1" applyBorder="1" applyAlignment="1">
      <alignment horizontal="center" vertical="center" wrapText="1"/>
    </xf>
    <xf numFmtId="0" fontId="8" fillId="2" borderId="1" xfId="0" applyFont="1" applyFill="1" applyBorder="1" applyAlignment="1">
      <alignment horizontal="left" wrapText="1"/>
    </xf>
    <xf numFmtId="0" fontId="16" fillId="2" borderId="5" xfId="0" applyFont="1" applyFill="1" applyBorder="1" applyAlignment="1">
      <alignment horizontal="center" vertical="center"/>
    </xf>
    <xf numFmtId="0" fontId="16" fillId="2" borderId="5" xfId="0" applyFont="1" applyFill="1" applyBorder="1" applyAlignment="1">
      <alignment horizontal="left" vertical="center" wrapText="1"/>
    </xf>
    <xf numFmtId="4" fontId="16" fillId="2" borderId="5" xfId="5" applyNumberFormat="1" applyFont="1" applyFill="1" applyBorder="1" applyAlignment="1">
      <alignment horizontal="left" vertical="center" wrapText="1"/>
    </xf>
    <xf numFmtId="2" fontId="16" fillId="2" borderId="5" xfId="0" applyNumberFormat="1" applyFont="1" applyFill="1" applyBorder="1" applyAlignment="1">
      <alignment horizontal="right" vertical="center" wrapText="1"/>
    </xf>
    <xf numFmtId="4" fontId="16" fillId="2" borderId="5" xfId="0" applyNumberFormat="1" applyFont="1" applyFill="1" applyBorder="1" applyAlignment="1">
      <alignment horizontal="right" vertical="center"/>
    </xf>
    <xf numFmtId="0" fontId="16" fillId="2" borderId="5"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6" xfId="0" applyFont="1" applyFill="1" applyBorder="1" applyAlignment="1">
      <alignment horizontal="left" vertical="center" wrapText="1"/>
    </xf>
    <xf numFmtId="4" fontId="16" fillId="0" borderId="6" xfId="5" applyNumberFormat="1" applyFont="1" applyFill="1" applyBorder="1" applyAlignment="1">
      <alignment horizontal="left" vertical="center" wrapText="1"/>
    </xf>
    <xf numFmtId="2" fontId="16" fillId="0" borderId="6" xfId="0" applyNumberFormat="1" applyFont="1" applyFill="1" applyBorder="1" applyAlignment="1">
      <alignment horizontal="right" vertical="center" wrapText="1"/>
    </xf>
    <xf numFmtId="4" fontId="16" fillId="0" borderId="6" xfId="0" applyNumberFormat="1" applyFont="1" applyFill="1" applyBorder="1" applyAlignment="1">
      <alignment horizontal="right" vertical="center"/>
    </xf>
    <xf numFmtId="0" fontId="16" fillId="0" borderId="6"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6" xfId="0" applyFont="1" applyFill="1" applyBorder="1" applyAlignment="1">
      <alignment horizontal="left" vertical="center" wrapText="1"/>
    </xf>
    <xf numFmtId="4" fontId="16" fillId="2" borderId="6" xfId="5" applyNumberFormat="1" applyFont="1" applyFill="1" applyBorder="1" applyAlignment="1">
      <alignment horizontal="left" vertical="center" wrapText="1"/>
    </xf>
    <xf numFmtId="2" fontId="16" fillId="2" borderId="6" xfId="0" applyNumberFormat="1" applyFont="1" applyFill="1" applyBorder="1" applyAlignment="1">
      <alignment horizontal="right" vertical="center" wrapText="1"/>
    </xf>
    <xf numFmtId="4" fontId="16" fillId="2" borderId="6" xfId="0" applyNumberFormat="1" applyFont="1" applyFill="1" applyBorder="1" applyAlignment="1">
      <alignment horizontal="right" vertical="center"/>
    </xf>
    <xf numFmtId="0" fontId="16" fillId="2" borderId="6" xfId="0" applyFont="1" applyFill="1" applyBorder="1" applyAlignment="1">
      <alignment horizontal="center" vertical="center" wrapText="1"/>
    </xf>
    <xf numFmtId="164" fontId="16" fillId="2" borderId="6" xfId="5" applyNumberFormat="1" applyFont="1" applyFill="1" applyBorder="1" applyAlignment="1">
      <alignment horizontal="left" vertical="center" wrapText="1"/>
    </xf>
    <xf numFmtId="4" fontId="16" fillId="2" borderId="6" xfId="5" applyNumberFormat="1" applyFont="1" applyFill="1" applyBorder="1" applyAlignment="1">
      <alignment horizontal="right" vertical="center" wrapText="1"/>
    </xf>
    <xf numFmtId="0" fontId="16" fillId="2" borderId="6" xfId="5" applyFont="1" applyFill="1" applyBorder="1" applyAlignment="1">
      <alignment horizontal="left" vertical="center"/>
    </xf>
    <xf numFmtId="4" fontId="16" fillId="2" borderId="6" xfId="0" applyNumberFormat="1" applyFont="1" applyFill="1" applyBorder="1" applyAlignment="1">
      <alignment horizontal="right" vertical="center" wrapText="1"/>
    </xf>
    <xf numFmtId="0" fontId="16" fillId="2" borderId="6" xfId="0" applyFont="1" applyFill="1" applyBorder="1" applyAlignment="1">
      <alignment vertical="center" wrapText="1"/>
    </xf>
    <xf numFmtId="0" fontId="16" fillId="2" borderId="6" xfId="0" applyFont="1" applyFill="1" applyBorder="1" applyAlignment="1">
      <alignment vertical="center"/>
    </xf>
    <xf numFmtId="1" fontId="16" fillId="2" borderId="6" xfId="20" applyNumberFormat="1" applyFont="1" applyFill="1" applyBorder="1" applyAlignment="1">
      <alignment horizontal="left" vertical="center" wrapText="1"/>
    </xf>
    <xf numFmtId="166" fontId="16" fillId="2" borderId="6" xfId="39" quotePrefix="1" applyNumberFormat="1" applyFont="1" applyFill="1" applyBorder="1" applyAlignment="1">
      <alignment horizontal="left" vertical="center" wrapText="1"/>
    </xf>
    <xf numFmtId="164" fontId="16" fillId="2" borderId="6" xfId="0" applyNumberFormat="1" applyFont="1" applyFill="1" applyBorder="1" applyAlignment="1">
      <alignment horizontal="left" vertical="center" wrapText="1"/>
    </xf>
    <xf numFmtId="2" fontId="16" fillId="2" borderId="6" xfId="10" applyNumberFormat="1" applyFont="1" applyFill="1" applyBorder="1" applyAlignment="1">
      <alignment horizontal="left" vertical="center" wrapText="1"/>
    </xf>
    <xf numFmtId="0" fontId="16" fillId="2" borderId="6" xfId="5" applyFont="1" applyFill="1" applyBorder="1" applyAlignment="1">
      <alignment horizontal="left" vertical="center" wrapText="1"/>
    </xf>
    <xf numFmtId="4" fontId="16" fillId="2" borderId="6" xfId="40" applyNumberFormat="1" applyFont="1" applyFill="1" applyBorder="1" applyAlignment="1">
      <alignment horizontal="right" vertical="center" wrapText="1"/>
    </xf>
    <xf numFmtId="0" fontId="16" fillId="2" borderId="6" xfId="41" applyFont="1" applyFill="1" applyBorder="1" applyAlignment="1">
      <alignment horizontal="left" vertical="center" wrapText="1"/>
    </xf>
    <xf numFmtId="4" fontId="16" fillId="2" borderId="6" xfId="5" applyNumberFormat="1" applyFont="1" applyFill="1" applyBorder="1" applyAlignment="1">
      <alignment vertical="center" wrapText="1"/>
    </xf>
    <xf numFmtId="0" fontId="16" fillId="2" borderId="7" xfId="0" applyFont="1" applyFill="1" applyBorder="1" applyAlignment="1">
      <alignment horizontal="center" vertical="center"/>
    </xf>
    <xf numFmtId="0" fontId="16" fillId="2" borderId="7" xfId="0" applyFont="1" applyFill="1" applyBorder="1" applyAlignment="1">
      <alignment horizontal="left" vertical="center" wrapText="1"/>
    </xf>
    <xf numFmtId="0" fontId="16" fillId="2" borderId="7" xfId="0" applyFont="1" applyFill="1" applyBorder="1" applyAlignment="1">
      <alignment vertical="center" wrapText="1"/>
    </xf>
    <xf numFmtId="2" fontId="16" fillId="2" borderId="7" xfId="0" applyNumberFormat="1" applyFont="1" applyFill="1" applyBorder="1" applyAlignment="1">
      <alignment horizontal="right" vertical="center" wrapText="1"/>
    </xf>
    <xf numFmtId="4" fontId="16" fillId="2" borderId="7" xfId="0" applyNumberFormat="1" applyFont="1" applyFill="1" applyBorder="1" applyAlignment="1">
      <alignment horizontal="right" vertical="center" wrapText="1"/>
    </xf>
    <xf numFmtId="0" fontId="16" fillId="2" borderId="7" xfId="0" applyFont="1" applyFill="1" applyBorder="1" applyAlignment="1">
      <alignment horizontal="center" vertical="center" wrapText="1"/>
    </xf>
    <xf numFmtId="0" fontId="16" fillId="0" borderId="1" xfId="0" applyFont="1" applyBorder="1" applyAlignment="1">
      <alignment horizontal="center" vertical="center" wrapText="1"/>
    </xf>
    <xf numFmtId="164" fontId="8" fillId="0" borderId="1" xfId="0" applyNumberFormat="1" applyFont="1" applyFill="1" applyBorder="1" applyAlignment="1">
      <alignment horizontal="left" vertical="center" wrapText="1"/>
    </xf>
    <xf numFmtId="0" fontId="25" fillId="0" borderId="1" xfId="7" applyFont="1" applyFill="1" applyBorder="1" applyAlignment="1">
      <alignment horizontal="center" vertical="center" wrapText="1"/>
    </xf>
    <xf numFmtId="164" fontId="25" fillId="0" borderId="1" xfId="8" applyNumberFormat="1" applyFont="1" applyFill="1" applyBorder="1" applyAlignment="1">
      <alignment horizontal="left" vertical="center" wrapText="1"/>
    </xf>
    <xf numFmtId="2" fontId="25" fillId="0" borderId="1" xfId="7" applyNumberFormat="1" applyFont="1" applyFill="1" applyBorder="1" applyAlignment="1">
      <alignment horizontal="right" vertical="center" wrapText="1"/>
    </xf>
    <xf numFmtId="0" fontId="25" fillId="0" borderId="1" xfId="7" applyFont="1" applyFill="1" applyBorder="1" applyAlignment="1">
      <alignment horizontal="left" vertical="center" wrapText="1"/>
    </xf>
    <xf numFmtId="2" fontId="25" fillId="0" borderId="1" xfId="45" applyNumberFormat="1" applyFont="1" applyFill="1" applyBorder="1" applyAlignment="1">
      <alignment horizontal="right" vertical="center" wrapText="1"/>
    </xf>
    <xf numFmtId="0" fontId="25" fillId="0" borderId="1" xfId="7" applyFont="1" applyFill="1" applyBorder="1" applyAlignment="1">
      <alignment vertical="center" wrapText="1"/>
    </xf>
    <xf numFmtId="39" fontId="25" fillId="0" borderId="1" xfId="46" applyNumberFormat="1" applyFont="1" applyFill="1" applyBorder="1" applyAlignment="1">
      <alignment horizontal="right" vertical="center" wrapText="1"/>
    </xf>
    <xf numFmtId="2" fontId="25" fillId="0" borderId="1" xfId="26" applyNumberFormat="1" applyFont="1" applyFill="1" applyBorder="1" applyAlignment="1">
      <alignment horizontal="right" vertical="center" wrapText="1"/>
    </xf>
    <xf numFmtId="2" fontId="25" fillId="0" borderId="1" xfId="25" applyNumberFormat="1" applyFont="1" applyFill="1" applyBorder="1" applyAlignment="1">
      <alignment horizontal="right" vertical="center" wrapText="1"/>
    </xf>
    <xf numFmtId="0" fontId="25" fillId="0" borderId="1" xfId="7" applyFont="1" applyFill="1" applyBorder="1" applyAlignment="1">
      <alignment horizontal="right" vertical="center" wrapText="1"/>
    </xf>
    <xf numFmtId="0" fontId="16" fillId="0" borderId="0" xfId="0" applyFont="1"/>
    <xf numFmtId="0" fontId="8" fillId="0" borderId="1" xfId="31" applyFont="1" applyFill="1" applyBorder="1" applyAlignment="1">
      <alignment horizontal="center" vertical="center"/>
    </xf>
    <xf numFmtId="0" fontId="8" fillId="0" borderId="1" xfId="31" applyFont="1" applyFill="1" applyBorder="1" applyAlignment="1">
      <alignment horizontal="left" vertical="center"/>
    </xf>
    <xf numFmtId="4" fontId="8" fillId="0" borderId="1" xfId="31" applyNumberFormat="1" applyFont="1" applyFill="1" applyBorder="1" applyAlignment="1">
      <alignment horizontal="right" vertical="center"/>
    </xf>
    <xf numFmtId="2" fontId="8" fillId="0" borderId="1" xfId="31" applyNumberFormat="1" applyFont="1" applyFill="1" applyBorder="1" applyAlignment="1">
      <alignment horizontal="right" vertical="center"/>
    </xf>
    <xf numFmtId="0" fontId="8" fillId="0" borderId="1" xfId="31" applyFont="1" applyFill="1" applyBorder="1" applyAlignment="1">
      <alignment horizontal="center" vertical="center" wrapText="1"/>
    </xf>
    <xf numFmtId="0" fontId="8" fillId="0" borderId="1" xfId="32" applyNumberFormat="1" applyFont="1" applyFill="1" applyBorder="1" applyAlignment="1">
      <alignment horizontal="left" vertical="center"/>
    </xf>
    <xf numFmtId="0" fontId="8" fillId="0" borderId="1" xfId="31" applyFont="1" applyFill="1" applyBorder="1" applyAlignment="1">
      <alignment horizontal="left" vertical="center" wrapText="1"/>
    </xf>
    <xf numFmtId="169" fontId="8" fillId="0" borderId="1" xfId="33" applyFont="1" applyFill="1" applyBorder="1" applyAlignment="1">
      <alignment horizontal="right" vertical="center"/>
    </xf>
    <xf numFmtId="0" fontId="8" fillId="0" borderId="1" xfId="0" applyFont="1" applyFill="1" applyBorder="1" applyAlignment="1">
      <alignment horizontal="right" vertical="center"/>
    </xf>
    <xf numFmtId="0" fontId="8" fillId="0" borderId="1" xfId="31" applyNumberFormat="1" applyFont="1" applyFill="1" applyBorder="1" applyAlignment="1" applyProtection="1">
      <alignment horizontal="left" vertical="center" wrapText="1"/>
      <protection hidden="1"/>
    </xf>
    <xf numFmtId="2" fontId="8" fillId="0" borderId="1" xfId="32" applyNumberFormat="1" applyFont="1" applyFill="1" applyBorder="1" applyAlignment="1">
      <alignment horizontal="left" vertical="center" wrapText="1"/>
    </xf>
    <xf numFmtId="164" fontId="8" fillId="0" borderId="1" xfId="34" applyNumberFormat="1" applyFont="1" applyFill="1" applyBorder="1" applyAlignment="1">
      <alignment horizontal="left" vertical="center" wrapText="1"/>
    </xf>
    <xf numFmtId="4" fontId="8" fillId="0" borderId="1" xfId="31" applyNumberFormat="1" applyFont="1" applyFill="1" applyBorder="1" applyAlignment="1">
      <alignment horizontal="right" vertical="center" wrapText="1"/>
    </xf>
    <xf numFmtId="0" fontId="8" fillId="0" borderId="1" xfId="35" applyNumberFormat="1" applyFont="1" applyFill="1" applyBorder="1" applyAlignment="1">
      <alignment horizontal="left" vertical="center"/>
    </xf>
    <xf numFmtId="0" fontId="8" fillId="0" borderId="1" xfId="32" applyNumberFormat="1" applyFont="1" applyFill="1" applyBorder="1" applyAlignment="1">
      <alignment horizontal="left" vertical="center" wrapText="1"/>
    </xf>
    <xf numFmtId="0" fontId="8" fillId="0" borderId="1" xfId="31" applyNumberFormat="1" applyFont="1" applyFill="1" applyBorder="1" applyAlignment="1" applyProtection="1">
      <alignment horizontal="left" vertical="center"/>
      <protection hidden="1"/>
    </xf>
    <xf numFmtId="0" fontId="8" fillId="0" borderId="1" xfId="31" applyNumberFormat="1" applyFont="1" applyFill="1" applyBorder="1" applyAlignment="1">
      <alignment horizontal="left" vertical="center"/>
    </xf>
    <xf numFmtId="4" fontId="14" fillId="0" borderId="1" xfId="31" applyNumberFormat="1" applyFont="1" applyFill="1" applyBorder="1" applyAlignment="1">
      <alignment horizontal="right" vertical="center"/>
    </xf>
    <xf numFmtId="169" fontId="14" fillId="0" borderId="1" xfId="33" applyFont="1" applyFill="1" applyBorder="1" applyAlignment="1">
      <alignment horizontal="right" vertical="center"/>
    </xf>
    <xf numFmtId="0" fontId="8" fillId="0" borderId="1" xfId="36" applyFont="1" applyFill="1" applyBorder="1" applyAlignment="1">
      <alignment horizontal="left" vertical="center" wrapText="1"/>
    </xf>
    <xf numFmtId="4" fontId="8" fillId="0" borderId="1" xfId="14" applyNumberFormat="1" applyFont="1" applyFill="1" applyBorder="1" applyAlignment="1">
      <alignment horizontal="right" vertical="center"/>
    </xf>
    <xf numFmtId="4" fontId="8" fillId="0" borderId="1" xfId="33" applyNumberFormat="1" applyFont="1" applyFill="1" applyBorder="1" applyAlignment="1" applyProtection="1">
      <alignment horizontal="right" vertical="center"/>
      <protection hidden="1"/>
    </xf>
    <xf numFmtId="169" fontId="8" fillId="0" borderId="1" xfId="33" applyFont="1" applyFill="1" applyBorder="1" applyAlignment="1" applyProtection="1">
      <alignment horizontal="right" vertical="center"/>
      <protection hidden="1"/>
    </xf>
    <xf numFmtId="4" fontId="8" fillId="0" borderId="1" xfId="34" applyNumberFormat="1" applyFont="1" applyFill="1" applyBorder="1" applyAlignment="1">
      <alignment horizontal="right" vertical="center" wrapText="1"/>
    </xf>
    <xf numFmtId="0" fontId="8" fillId="0" borderId="1" xfId="31" applyFont="1" applyFill="1" applyBorder="1" applyAlignment="1">
      <alignment horizontal="left"/>
    </xf>
    <xf numFmtId="49" fontId="8" fillId="0" borderId="1" xfId="31" applyNumberFormat="1" applyFont="1" applyFill="1" applyBorder="1" applyAlignment="1">
      <alignment horizontal="center" vertical="center" wrapText="1"/>
    </xf>
    <xf numFmtId="0" fontId="16" fillId="0" borderId="0" xfId="0" applyFont="1" applyAlignment="1">
      <alignment horizontal="left"/>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0" fillId="0" borderId="1" xfId="0" applyBorder="1" applyAlignment="1">
      <alignment horizontal="left"/>
    </xf>
    <xf numFmtId="0" fontId="0" fillId="0" borderId="1" xfId="0" applyBorder="1" applyAlignment="1">
      <alignment horizontal="left" vertical="center"/>
    </xf>
    <xf numFmtId="0" fontId="16" fillId="0" borderId="1" xfId="0" applyFont="1" applyFill="1" applyBorder="1" applyAlignment="1">
      <alignment horizontal="center" vertical="center" wrapText="1"/>
    </xf>
    <xf numFmtId="0" fontId="8" fillId="0" borderId="1" xfId="12" applyNumberFormat="1" applyFont="1" applyFill="1" applyBorder="1" applyAlignment="1">
      <alignment horizontal="left" vertical="center" wrapText="1"/>
    </xf>
    <xf numFmtId="3" fontId="8" fillId="0" borderId="1" xfId="12" applyNumberFormat="1" applyFont="1" applyFill="1" applyBorder="1" applyAlignment="1">
      <alignment horizontal="left" vertical="center" wrapText="1"/>
    </xf>
    <xf numFmtId="165" fontId="8" fillId="0" borderId="1" xfId="50" applyNumberFormat="1" applyFont="1" applyFill="1" applyBorder="1" applyAlignment="1">
      <alignment horizontal="left" vertical="center" wrapText="1"/>
    </xf>
    <xf numFmtId="0" fontId="8" fillId="0" borderId="1" xfId="14"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0" fillId="0" borderId="2" xfId="0" applyFont="1" applyBorder="1" applyAlignment="1">
      <alignment horizontal="center" vertical="center" wrapText="1"/>
    </xf>
    <xf numFmtId="0" fontId="21" fillId="0" borderId="1" xfId="0" applyFont="1" applyFill="1" applyBorder="1" applyAlignment="1">
      <alignment vertical="center" wrapText="1"/>
    </xf>
    <xf numFmtId="0" fontId="2" fillId="0" borderId="1" xfId="0" applyFont="1" applyBorder="1" applyAlignment="1">
      <alignment horizontal="center"/>
    </xf>
    <xf numFmtId="0" fontId="5" fillId="2" borderId="1" xfId="3" applyFont="1" applyFill="1" applyBorder="1" applyAlignment="1">
      <alignment horizontal="left" vertical="center" wrapText="1"/>
    </xf>
    <xf numFmtId="165" fontId="5" fillId="2" borderId="1" xfId="2" applyNumberFormat="1" applyFont="1" applyFill="1" applyBorder="1" applyAlignment="1">
      <alignment horizontal="right" vertical="center" wrapText="1"/>
    </xf>
    <xf numFmtId="0" fontId="5" fillId="0" borderId="0" xfId="0" applyFont="1"/>
    <xf numFmtId="49" fontId="5" fillId="2" borderId="1" xfId="3" applyNumberFormat="1" applyFont="1" applyFill="1" applyBorder="1" applyAlignment="1">
      <alignment horizontal="left" vertical="center" wrapText="1"/>
    </xf>
    <xf numFmtId="0" fontId="5" fillId="2" borderId="1" xfId="0" applyFont="1" applyFill="1" applyBorder="1" applyAlignment="1">
      <alignment horizontal="right" vertical="center"/>
    </xf>
    <xf numFmtId="43" fontId="0" fillId="0" borderId="1" xfId="1" applyFont="1" applyBorder="1"/>
    <xf numFmtId="2" fontId="0" fillId="0" borderId="1" xfId="0" applyNumberFormat="1" applyBorder="1"/>
    <xf numFmtId="0" fontId="0" fillId="0" borderId="1" xfId="0" applyBorder="1" applyAlignment="1">
      <alignment horizontal="center" wrapText="1"/>
    </xf>
    <xf numFmtId="49" fontId="5"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2" fillId="0" borderId="0" xfId="0" applyFont="1" applyAlignment="1">
      <alignment horizontal="right"/>
    </xf>
    <xf numFmtId="0" fontId="8" fillId="0" borderId="1" xfId="12" applyFont="1" applyBorder="1" applyAlignment="1">
      <alignment horizontal="left" vertical="center" wrapText="1" shrinkToFit="1"/>
    </xf>
    <xf numFmtId="43" fontId="8" fillId="0" borderId="1" xfId="12" applyNumberFormat="1" applyFont="1" applyBorder="1" applyAlignment="1" applyProtection="1">
      <alignment horizontal="left" vertical="center" wrapText="1"/>
      <protection hidden="1"/>
    </xf>
    <xf numFmtId="43" fontId="8" fillId="0" borderId="1" xfId="12" applyNumberFormat="1" applyFont="1" applyBorder="1" applyAlignment="1" applyProtection="1">
      <alignment horizontal="left" vertical="center" wrapText="1"/>
      <protection locked="0"/>
    </xf>
    <xf numFmtId="0" fontId="0" fillId="0" borderId="0" xfId="0" applyAlignment="1">
      <alignment horizontal="right"/>
    </xf>
    <xf numFmtId="0" fontId="2" fillId="0" borderId="1" xfId="0" applyFont="1" applyBorder="1" applyAlignment="1">
      <alignment horizontal="right" vertical="center" wrapText="1"/>
    </xf>
    <xf numFmtId="0" fontId="36" fillId="0" borderId="1" xfId="0" applyFont="1" applyBorder="1" applyAlignment="1">
      <alignment horizontal="center" vertical="center"/>
    </xf>
    <xf numFmtId="0" fontId="36" fillId="0" borderId="1" xfId="0" applyFont="1" applyBorder="1" applyAlignment="1">
      <alignment vertical="center"/>
    </xf>
    <xf numFmtId="0" fontId="36" fillId="0" borderId="1" xfId="0" applyFont="1" applyBorder="1" applyAlignment="1">
      <alignment horizontal="left" vertical="center"/>
    </xf>
    <xf numFmtId="43" fontId="36" fillId="0" borderId="1" xfId="1" applyNumberFormat="1" applyFont="1" applyBorder="1" applyAlignment="1">
      <alignment horizontal="right" vertical="center"/>
    </xf>
    <xf numFmtId="0" fontId="37" fillId="0" borderId="0" xfId="0" applyFont="1"/>
    <xf numFmtId="43" fontId="0" fillId="0" borderId="1" xfId="0" applyNumberFormat="1" applyBorder="1"/>
    <xf numFmtId="0" fontId="21" fillId="0" borderId="1" xfId="8" applyFont="1" applyFill="1" applyBorder="1" applyAlignment="1">
      <alignment vertical="center" wrapText="1"/>
    </xf>
    <xf numFmtId="0" fontId="15" fillId="0" borderId="1" xfId="0" applyFont="1" applyBorder="1" applyAlignment="1">
      <alignment vertical="center" wrapText="1"/>
    </xf>
    <xf numFmtId="4" fontId="21" fillId="0" borderId="1" xfId="16" applyNumberFormat="1" applyFont="1" applyFill="1" applyBorder="1" applyAlignment="1">
      <alignment vertical="center" wrapText="1"/>
    </xf>
    <xf numFmtId="0" fontId="15" fillId="0" borderId="0" xfId="0" applyFont="1" applyAlignment="1">
      <alignment vertical="center"/>
    </xf>
    <xf numFmtId="4" fontId="21" fillId="0" borderId="1" xfId="0" applyNumberFormat="1" applyFont="1" applyFill="1" applyBorder="1" applyAlignment="1">
      <alignment horizontal="center" vertical="center" wrapText="1"/>
    </xf>
    <xf numFmtId="4" fontId="21" fillId="0" borderId="1" xfId="8"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xf>
    <xf numFmtId="4" fontId="21" fillId="0" borderId="1" xfId="0" applyNumberFormat="1" applyFont="1" applyFill="1" applyBorder="1" applyAlignment="1">
      <alignment horizontal="center" vertical="center"/>
    </xf>
    <xf numFmtId="4" fontId="21" fillId="0" borderId="1" xfId="8" applyNumberFormat="1" applyFont="1" applyFill="1" applyBorder="1" applyAlignment="1">
      <alignment horizontal="center" vertical="center"/>
    </xf>
    <xf numFmtId="0" fontId="0" fillId="0" borderId="0" xfId="0" applyAlignment="1">
      <alignment horizontal="center" vertical="center"/>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16" fillId="2" borderId="6" xfId="0" applyFont="1" applyFill="1" applyBorder="1" applyAlignment="1">
      <alignment horizontal="center" vertical="center"/>
    </xf>
    <xf numFmtId="0" fontId="16" fillId="2" borderId="6" xfId="0" applyFont="1" applyFill="1" applyBorder="1" applyAlignment="1">
      <alignment horizontal="center" vertical="center" wrapText="1"/>
    </xf>
    <xf numFmtId="0" fontId="2" fillId="0" borderId="0" xfId="0" applyFont="1" applyAlignment="1">
      <alignment horizontal="right"/>
    </xf>
    <xf numFmtId="0" fontId="8" fillId="0" borderId="1" xfId="0" applyFont="1" applyFill="1" applyBorder="1" applyAlignment="1">
      <alignment horizontal="justify" vertical="center" wrapText="1"/>
    </xf>
    <xf numFmtId="43" fontId="8" fillId="0" borderId="1" xfId="1" applyNumberFormat="1" applyFont="1" applyFill="1" applyBorder="1" applyAlignment="1">
      <alignment horizontal="right" vertical="center"/>
    </xf>
    <xf numFmtId="43" fontId="8" fillId="0" borderId="1" xfId="1" applyNumberFormat="1" applyFont="1" applyFill="1" applyBorder="1" applyAlignment="1">
      <alignment horizontal="right" vertical="center" wrapText="1"/>
    </xf>
    <xf numFmtId="43" fontId="0" fillId="0" borderId="0" xfId="0" applyNumberFormat="1"/>
    <xf numFmtId="43" fontId="2" fillId="0" borderId="1" xfId="0" applyNumberFormat="1" applyFont="1" applyBorder="1" applyAlignment="1">
      <alignment horizontal="center" vertical="center" wrapText="1"/>
    </xf>
    <xf numFmtId="43" fontId="23" fillId="0" borderId="1" xfId="1" applyNumberFormat="1" applyFont="1" applyFill="1" applyBorder="1" applyAlignment="1">
      <alignment horizontal="right" vertical="center" wrapText="1"/>
    </xf>
    <xf numFmtId="43" fontId="8" fillId="0" borderId="1" xfId="1" applyNumberFormat="1" applyFont="1" applyFill="1" applyBorder="1" applyAlignment="1">
      <alignment vertical="center"/>
    </xf>
    <xf numFmtId="1" fontId="32" fillId="0" borderId="1" xfId="3" applyNumberFormat="1" applyFont="1" applyFill="1" applyBorder="1" applyAlignment="1">
      <alignment horizontal="center" vertical="center" wrapText="1"/>
    </xf>
    <xf numFmtId="0" fontId="32" fillId="0" borderId="1" xfId="4" applyFont="1" applyFill="1" applyBorder="1" applyAlignment="1">
      <alignment horizontal="left" vertical="center" wrapText="1"/>
    </xf>
    <xf numFmtId="0" fontId="32" fillId="0" borderId="1" xfId="4" applyFont="1" applyFill="1" applyBorder="1" applyAlignment="1">
      <alignment vertical="center" wrapText="1"/>
    </xf>
    <xf numFmtId="43" fontId="32" fillId="0" borderId="1" xfId="1" applyNumberFormat="1" applyFont="1" applyFill="1" applyBorder="1" applyAlignment="1">
      <alignment horizontal="right" vertical="center"/>
    </xf>
    <xf numFmtId="43" fontId="32" fillId="0" borderId="1" xfId="1" applyNumberFormat="1" applyFont="1" applyFill="1" applyBorder="1" applyAlignment="1">
      <alignment horizontal="right" vertical="center" wrapText="1"/>
    </xf>
    <xf numFmtId="0" fontId="32" fillId="0" borderId="1" xfId="4"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0" xfId="0" applyFont="1"/>
    <xf numFmtId="0" fontId="32" fillId="0" borderId="1" xfId="17" applyFont="1" applyFill="1" applyBorder="1" applyAlignment="1">
      <alignment vertical="center" wrapText="1"/>
    </xf>
    <xf numFmtId="43" fontId="2" fillId="0" borderId="1" xfId="0" applyNumberFormat="1" applyFont="1" applyBorder="1" applyAlignment="1">
      <alignment horizontal="center" vertical="center"/>
    </xf>
    <xf numFmtId="43" fontId="24" fillId="0" borderId="1" xfId="1" applyNumberFormat="1" applyFont="1" applyFill="1" applyBorder="1" applyAlignment="1">
      <alignment horizontal="right" vertical="center"/>
    </xf>
    <xf numFmtId="43" fontId="25" fillId="0" borderId="1" xfId="1" applyNumberFormat="1" applyFont="1" applyFill="1" applyBorder="1" applyAlignment="1">
      <alignment horizontal="right" vertical="center"/>
    </xf>
    <xf numFmtId="49" fontId="8" fillId="0" borderId="1" xfId="4"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3" fontId="2" fillId="0" borderId="1" xfId="0" applyNumberFormat="1" applyFont="1" applyBorder="1"/>
    <xf numFmtId="0" fontId="32" fillId="0" borderId="1" xfId="18" applyFont="1" applyFill="1" applyBorder="1" applyAlignment="1">
      <alignment horizontal="left" vertical="center" wrapText="1"/>
    </xf>
    <xf numFmtId="0" fontId="32" fillId="0" borderId="1" xfId="18" applyFont="1" applyFill="1" applyBorder="1" applyAlignment="1">
      <alignment vertical="center" wrapText="1"/>
    </xf>
    <xf numFmtId="43" fontId="38" fillId="0" borderId="1" xfId="1" applyNumberFormat="1" applyFont="1" applyFill="1" applyBorder="1" applyAlignment="1">
      <alignment vertical="center"/>
    </xf>
    <xf numFmtId="0" fontId="32" fillId="0" borderId="1" xfId="18" applyFont="1" applyFill="1" applyBorder="1" applyAlignment="1">
      <alignment horizontal="center" vertical="center" wrapText="1"/>
    </xf>
    <xf numFmtId="49" fontId="32" fillId="0" borderId="1" xfId="17" applyNumberFormat="1" applyFont="1" applyFill="1" applyBorder="1" applyAlignment="1">
      <alignment horizontal="center" vertical="center" wrapText="1"/>
    </xf>
    <xf numFmtId="49" fontId="32" fillId="0" borderId="1" xfId="4" applyNumberFormat="1" applyFont="1" applyFill="1" applyBorder="1" applyAlignment="1">
      <alignment horizontal="center" vertical="center" wrapText="1"/>
    </xf>
    <xf numFmtId="49" fontId="32" fillId="0" borderId="1" xfId="18" applyNumberFormat="1" applyFont="1" applyFill="1" applyBorder="1" applyAlignment="1">
      <alignment horizontal="center" vertical="center" wrapText="1"/>
    </xf>
    <xf numFmtId="49" fontId="32" fillId="0" borderId="1" xfId="4" applyNumberFormat="1" applyFont="1" applyFill="1" applyBorder="1" applyAlignment="1">
      <alignment horizontal="left" vertical="center" wrapText="1"/>
    </xf>
    <xf numFmtId="0" fontId="32" fillId="0" borderId="1" xfId="17" applyFont="1" applyFill="1" applyBorder="1" applyAlignment="1">
      <alignment horizontal="left" vertical="center" wrapText="1"/>
    </xf>
    <xf numFmtId="0" fontId="32" fillId="0" borderId="1" xfId="0" applyFont="1" applyFill="1" applyBorder="1" applyAlignment="1">
      <alignment vertical="center" wrapText="1"/>
    </xf>
    <xf numFmtId="49" fontId="32" fillId="0" borderId="1" xfId="0" applyNumberFormat="1" applyFont="1" applyFill="1" applyBorder="1" applyAlignment="1">
      <alignment horizontal="center" vertical="center" wrapText="1"/>
    </xf>
    <xf numFmtId="0" fontId="32" fillId="0" borderId="1" xfId="17" applyFont="1" applyFill="1" applyBorder="1" applyAlignment="1">
      <alignment horizontal="center" vertical="center" wrapText="1"/>
    </xf>
    <xf numFmtId="43" fontId="38" fillId="0" borderId="1" xfId="1" applyNumberFormat="1" applyFont="1" applyFill="1" applyBorder="1" applyAlignment="1">
      <alignment horizontal="right" vertical="center" wrapText="1"/>
    </xf>
    <xf numFmtId="2" fontId="32" fillId="0" borderId="1" xfId="19" applyNumberFormat="1" applyFont="1" applyFill="1" applyBorder="1" applyAlignment="1">
      <alignment vertical="center" wrapText="1"/>
    </xf>
    <xf numFmtId="49" fontId="32" fillId="0" borderId="1" xfId="19" applyNumberFormat="1"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hidden="1"/>
    </xf>
    <xf numFmtId="164" fontId="32" fillId="0" borderId="1" xfId="4" applyNumberFormat="1" applyFont="1" applyFill="1" applyBorder="1" applyAlignment="1">
      <alignment horizontal="left" vertical="center" wrapText="1"/>
    </xf>
    <xf numFmtId="4" fontId="0" fillId="0" borderId="1" xfId="0" applyNumberFormat="1" applyBorder="1"/>
    <xf numFmtId="1" fontId="0" fillId="0" borderId="0" xfId="0" applyNumberFormat="1" applyAlignment="1">
      <alignment horizontal="center" vertical="center"/>
    </xf>
    <xf numFmtId="1" fontId="15" fillId="0" borderId="1" xfId="0" applyNumberFormat="1" applyFont="1" applyBorder="1" applyAlignment="1">
      <alignment horizontal="center" vertical="center" wrapText="1"/>
    </xf>
    <xf numFmtId="1" fontId="21" fillId="0" borderId="1" xfId="16"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xf>
    <xf numFmtId="1" fontId="21" fillId="0" borderId="1" xfId="8"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xf>
    <xf numFmtId="49" fontId="0" fillId="0" borderId="0" xfId="0" applyNumberFormat="1"/>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0" xfId="0" applyFont="1" applyAlignment="1">
      <alignment horizontal="center"/>
    </xf>
    <xf numFmtId="167"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0" xfId="0" applyFont="1" applyFill="1"/>
    <xf numFmtId="0" fontId="2" fillId="0" borderId="0" xfId="0" applyFont="1" applyFill="1" applyAlignment="1">
      <alignment horizontal="right"/>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34" applyFont="1" applyFill="1" applyBorder="1" applyAlignment="1">
      <alignment horizontal="center" vertical="center" wrapText="1"/>
    </xf>
    <xf numFmtId="2" fontId="8" fillId="0" borderId="1" xfId="10" applyNumberFormat="1" applyFont="1" applyFill="1" applyBorder="1" applyAlignment="1">
      <alignment horizontal="left" vertical="center" wrapText="1"/>
    </xf>
    <xf numFmtId="0" fontId="8" fillId="0" borderId="1" xfId="7" applyFont="1" applyFill="1" applyBorder="1" applyAlignment="1">
      <alignment vertical="center" wrapText="1"/>
    </xf>
    <xf numFmtId="2" fontId="8" fillId="0" borderId="1" xfId="7" applyNumberFormat="1" applyFont="1" applyFill="1" applyBorder="1" applyAlignment="1">
      <alignment vertical="center" wrapText="1"/>
    </xf>
    <xf numFmtId="2" fontId="8" fillId="0" borderId="1" xfId="7" applyNumberFormat="1" applyFont="1" applyFill="1" applyBorder="1" applyAlignment="1">
      <alignment horizontal="right" vertical="center" wrapText="1"/>
    </xf>
    <xf numFmtId="2" fontId="8" fillId="0" borderId="1" xfId="7" applyNumberFormat="1" applyFont="1" applyFill="1" applyBorder="1" applyAlignment="1">
      <alignment horizontal="center" vertical="center" wrapText="1"/>
    </xf>
    <xf numFmtId="0" fontId="16" fillId="0" borderId="1" xfId="21" applyFont="1" applyFill="1" applyBorder="1" applyAlignment="1">
      <alignment vertical="center" wrapText="1"/>
    </xf>
    <xf numFmtId="0" fontId="8" fillId="0" borderId="1" xfId="34" applyFont="1" applyFill="1" applyBorder="1" applyAlignment="1">
      <alignment horizontal="left" vertical="center" wrapText="1"/>
    </xf>
    <xf numFmtId="164" fontId="8" fillId="0" borderId="1" xfId="7" applyNumberFormat="1" applyFont="1" applyFill="1" applyBorder="1" applyAlignment="1">
      <alignment vertical="center" wrapText="1"/>
    </xf>
    <xf numFmtId="0" fontId="8" fillId="0" borderId="1" xfId="10" applyFont="1" applyFill="1" applyBorder="1" applyAlignment="1">
      <alignment horizontal="right" vertical="center" wrapText="1"/>
    </xf>
    <xf numFmtId="0" fontId="8" fillId="0" borderId="1" xfId="34" applyFont="1" applyFill="1" applyBorder="1" applyAlignment="1">
      <alignment vertical="center" wrapText="1"/>
    </xf>
    <xf numFmtId="4" fontId="8" fillId="0" borderId="1" xfId="7" applyNumberFormat="1" applyFont="1" applyFill="1" applyBorder="1" applyAlignment="1">
      <alignment horizontal="right" vertical="center" wrapText="1"/>
    </xf>
    <xf numFmtId="0" fontId="8" fillId="0" borderId="1" xfId="47" applyFont="1" applyFill="1" applyBorder="1" applyAlignment="1">
      <alignment horizontal="left" vertical="center" wrapText="1"/>
    </xf>
    <xf numFmtId="2" fontId="8" fillId="0" borderId="1" xfId="34" applyNumberFormat="1" applyFont="1" applyFill="1" applyBorder="1" applyAlignment="1">
      <alignment vertical="center" wrapText="1"/>
    </xf>
    <xf numFmtId="0" fontId="8" fillId="0" borderId="1" xfId="30" applyFont="1" applyFill="1" applyBorder="1" applyAlignment="1">
      <alignment horizontal="left" vertical="center" wrapText="1"/>
    </xf>
    <xf numFmtId="0" fontId="8" fillId="0" borderId="1" xfId="30" applyFont="1" applyFill="1" applyBorder="1" applyAlignment="1">
      <alignment vertical="center" wrapText="1"/>
    </xf>
    <xf numFmtId="0" fontId="8" fillId="0" borderId="1" xfId="7" applyFont="1" applyFill="1" applyBorder="1" applyAlignment="1">
      <alignment horizontal="left" vertical="center" wrapText="1"/>
    </xf>
    <xf numFmtId="0" fontId="8" fillId="0" borderId="1" xfId="8" applyFont="1" applyFill="1" applyBorder="1" applyAlignment="1">
      <alignment horizontal="left" vertical="center" wrapText="1"/>
    </xf>
    <xf numFmtId="0" fontId="8" fillId="0" borderId="1" xfId="8" applyFont="1" applyFill="1" applyBorder="1" applyAlignment="1">
      <alignment vertical="center" wrapText="1"/>
    </xf>
    <xf numFmtId="165" fontId="8" fillId="0" borderId="1" xfId="7" applyNumberFormat="1" applyFont="1" applyFill="1" applyBorder="1" applyAlignment="1">
      <alignment vertical="center" wrapText="1"/>
    </xf>
    <xf numFmtId="4" fontId="8" fillId="0" borderId="1" xfId="7" applyNumberFormat="1" applyFont="1" applyFill="1" applyBorder="1" applyAlignment="1">
      <alignment horizontal="left" vertical="center" wrapText="1"/>
    </xf>
    <xf numFmtId="49" fontId="8" fillId="0" borderId="1" xfId="34" applyNumberFormat="1" applyFont="1" applyFill="1" applyBorder="1" applyAlignment="1">
      <alignment vertical="center" wrapText="1"/>
    </xf>
    <xf numFmtId="165" fontId="8" fillId="0" borderId="1" xfId="34" applyNumberFormat="1" applyFont="1" applyFill="1" applyBorder="1" applyAlignment="1">
      <alignment horizontal="left" vertical="center" wrapText="1"/>
    </xf>
    <xf numFmtId="49" fontId="8" fillId="0" borderId="1" xfId="34" applyNumberFormat="1" applyFont="1" applyFill="1" applyBorder="1" applyAlignment="1">
      <alignment horizontal="left" vertical="center" wrapText="1"/>
    </xf>
    <xf numFmtId="0" fontId="8" fillId="0" borderId="1" xfId="47" applyFont="1" applyFill="1" applyBorder="1" applyAlignment="1">
      <alignment vertical="center" wrapText="1"/>
    </xf>
    <xf numFmtId="164" fontId="8" fillId="0" borderId="1" xfId="7" applyNumberFormat="1" applyFont="1" applyFill="1" applyBorder="1" applyAlignment="1">
      <alignment horizontal="right" vertical="center" wrapText="1"/>
    </xf>
    <xf numFmtId="164" fontId="8" fillId="0" borderId="1" xfId="8" applyNumberFormat="1" applyFont="1" applyFill="1" applyBorder="1" applyAlignment="1">
      <alignment horizontal="left" vertical="center" wrapText="1"/>
    </xf>
    <xf numFmtId="0" fontId="8" fillId="0" borderId="1" xfId="48" applyFont="1" applyFill="1" applyBorder="1" applyAlignment="1">
      <alignment horizontal="left" vertical="center" wrapText="1"/>
    </xf>
    <xf numFmtId="0" fontId="8" fillId="0" borderId="1" xfId="7" applyFont="1" applyFill="1" applyBorder="1" applyAlignment="1">
      <alignment vertical="center"/>
    </xf>
    <xf numFmtId="0" fontId="8" fillId="0" borderId="1" xfId="7" applyFont="1" applyFill="1" applyBorder="1"/>
    <xf numFmtId="2" fontId="8" fillId="0" borderId="1" xfId="10" applyNumberFormat="1" applyFont="1" applyFill="1" applyBorder="1" applyAlignment="1">
      <alignment horizontal="right" vertical="center" wrapText="1"/>
    </xf>
    <xf numFmtId="0" fontId="8" fillId="0" borderId="1" xfId="34" applyFont="1" applyFill="1" applyBorder="1" applyAlignment="1">
      <alignment vertical="center"/>
    </xf>
    <xf numFmtId="0" fontId="8" fillId="0" borderId="1" xfId="7" applyFont="1" applyFill="1" applyBorder="1" applyAlignment="1">
      <alignment horizontal="center" vertical="center"/>
    </xf>
    <xf numFmtId="0" fontId="8" fillId="0" borderId="1" xfId="22" applyFont="1" applyFill="1" applyBorder="1" applyAlignment="1">
      <alignment vertical="center" wrapText="1"/>
    </xf>
    <xf numFmtId="164" fontId="8" fillId="0" borderId="1" xfId="7" applyNumberFormat="1" applyFont="1" applyFill="1" applyBorder="1" applyAlignment="1">
      <alignment horizontal="left" vertical="center" wrapText="1"/>
    </xf>
    <xf numFmtId="0" fontId="8" fillId="0" borderId="1" xfId="49" applyFont="1" applyFill="1" applyBorder="1" applyAlignment="1">
      <alignment horizontal="left" vertical="center" wrapText="1"/>
    </xf>
    <xf numFmtId="164" fontId="8" fillId="0" borderId="1" xfId="8" applyNumberFormat="1" applyFont="1" applyFill="1" applyBorder="1" applyAlignment="1">
      <alignment vertical="center" wrapText="1"/>
    </xf>
    <xf numFmtId="0" fontId="8" fillId="0" borderId="1" xfId="30" applyFont="1" applyFill="1" applyBorder="1" applyAlignment="1">
      <alignment horizontal="right" vertical="center" wrapText="1"/>
    </xf>
    <xf numFmtId="0" fontId="8" fillId="0" borderId="1" xfId="7" applyFont="1" applyFill="1" applyBorder="1" applyAlignment="1">
      <alignment horizontal="right" vertical="center" wrapText="1"/>
    </xf>
    <xf numFmtId="0" fontId="8" fillId="0" borderId="1" xfId="34" applyFont="1" applyFill="1" applyBorder="1" applyAlignment="1">
      <alignment horizontal="left" wrapText="1"/>
    </xf>
    <xf numFmtId="0" fontId="8" fillId="0" borderId="1" xfId="7" applyFont="1" applyFill="1" applyBorder="1" applyAlignment="1">
      <alignment wrapText="1"/>
    </xf>
    <xf numFmtId="0" fontId="8" fillId="0" borderId="1" xfId="34" applyFont="1" applyFill="1" applyBorder="1"/>
    <xf numFmtId="0" fontId="8" fillId="0" borderId="1" xfId="7" applyFont="1" applyFill="1" applyBorder="1" applyAlignment="1"/>
    <xf numFmtId="2" fontId="2" fillId="0" borderId="1" xfId="0" applyNumberFormat="1" applyFont="1" applyFill="1" applyBorder="1"/>
    <xf numFmtId="0" fontId="2" fillId="0" borderId="1" xfId="0" applyFont="1" applyFill="1" applyBorder="1"/>
    <xf numFmtId="0" fontId="2" fillId="0" borderId="0" xfId="0" applyFont="1" applyFill="1"/>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49" fontId="8" fillId="2" borderId="1" xfId="26" applyNumberFormat="1" applyFont="1" applyFill="1" applyBorder="1" applyAlignment="1">
      <alignment vertical="center" wrapText="1"/>
    </xf>
    <xf numFmtId="49" fontId="8" fillId="2" borderId="1" xfId="8" applyNumberFormat="1" applyFont="1" applyFill="1" applyBorder="1" applyAlignment="1">
      <alignment horizontal="center" vertical="center" wrapText="1"/>
    </xf>
    <xf numFmtId="49" fontId="8" fillId="2" borderId="1" xfId="26" applyNumberFormat="1" applyFont="1" applyFill="1" applyBorder="1" applyAlignment="1">
      <alignment horizontal="center" vertical="center" wrapText="1"/>
    </xf>
    <xf numFmtId="49" fontId="8" fillId="2" borderId="1" xfId="0" applyNumberFormat="1" applyFont="1" applyFill="1" applyBorder="1"/>
    <xf numFmtId="49" fontId="8" fillId="2" borderId="0" xfId="0" applyNumberFormat="1" applyFont="1" applyFill="1"/>
    <xf numFmtId="0" fontId="39" fillId="0" borderId="0" xfId="0" applyFont="1" applyAlignment="1">
      <alignment horizontal="right"/>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0" fontId="5" fillId="0" borderId="1" xfId="0" applyFont="1" applyFill="1" applyBorder="1" applyAlignment="1">
      <alignment vertical="center"/>
    </xf>
    <xf numFmtId="164" fontId="5" fillId="0" borderId="1" xfId="0" applyNumberFormat="1" applyFont="1" applyFill="1" applyBorder="1" applyAlignment="1">
      <alignment vertical="center" wrapText="1"/>
    </xf>
    <xf numFmtId="4" fontId="5" fillId="0" borderId="1" xfId="0" applyNumberFormat="1" applyFont="1" applyFill="1" applyBorder="1" applyAlignment="1">
      <alignment vertical="center" wrapText="1"/>
    </xf>
    <xf numFmtId="0" fontId="5" fillId="0" borderId="1" xfId="0" applyFont="1" applyBorder="1" applyAlignment="1">
      <alignment horizontal="left" vertical="center" wrapText="1"/>
    </xf>
    <xf numFmtId="2" fontId="5" fillId="0" borderId="1" xfId="42" applyNumberFormat="1" applyFont="1" applyFill="1" applyBorder="1" applyAlignment="1">
      <alignment horizontal="left" vertical="center" wrapText="1"/>
    </xf>
    <xf numFmtId="0" fontId="5" fillId="0" borderId="1" xfId="0" applyFont="1" applyFill="1" applyBorder="1" applyAlignment="1">
      <alignment vertical="center" wrapText="1"/>
    </xf>
    <xf numFmtId="165" fontId="5" fillId="0" borderId="1" xfId="8" applyNumberFormat="1" applyFont="1" applyFill="1" applyBorder="1" applyAlignment="1">
      <alignment vertical="center" wrapText="1"/>
    </xf>
    <xf numFmtId="49" fontId="5" fillId="0" borderId="1" xfId="0" applyNumberFormat="1" applyFont="1" applyBorder="1" applyAlignment="1">
      <alignment horizontal="center"/>
    </xf>
    <xf numFmtId="44" fontId="5" fillId="0" borderId="1" xfId="43" applyFont="1" applyFill="1" applyBorder="1" applyAlignment="1">
      <alignment vertical="center" wrapText="1"/>
    </xf>
    <xf numFmtId="164" fontId="5" fillId="0" borderId="1" xfId="0" applyNumberFormat="1" applyFont="1" applyFill="1" applyBorder="1" applyAlignment="1">
      <alignment horizontal="left" vertical="center" wrapText="1"/>
    </xf>
    <xf numFmtId="4" fontId="5" fillId="0" borderId="1" xfId="42" applyNumberFormat="1" applyFont="1" applyFill="1" applyBorder="1" applyAlignment="1">
      <alignment vertical="center" wrapText="1"/>
    </xf>
    <xf numFmtId="0" fontId="5" fillId="0" borderId="1" xfId="5" applyFont="1" applyFill="1" applyBorder="1" applyAlignment="1">
      <alignment horizontal="left" vertical="center" wrapText="1"/>
    </xf>
    <xf numFmtId="0" fontId="5" fillId="0" borderId="1" xfId="5"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44" applyNumberFormat="1" applyFont="1" applyFill="1" applyBorder="1" applyAlignment="1">
      <alignment horizontal="left" vertical="center" wrapText="1"/>
    </xf>
    <xf numFmtId="168" fontId="5" fillId="0" borderId="1" xfId="39" applyNumberFormat="1" applyFont="1" applyFill="1" applyBorder="1" applyAlignment="1">
      <alignment vertical="center" wrapText="1"/>
    </xf>
    <xf numFmtId="165" fontId="5" fillId="0" borderId="1" xfId="8" applyNumberFormat="1" applyFont="1" applyFill="1" applyBorder="1" applyAlignment="1">
      <alignment horizontal="left" vertical="center" wrapText="1"/>
    </xf>
    <xf numFmtId="165" fontId="5" fillId="0" borderId="1" xfId="0" applyNumberFormat="1" applyFont="1" applyFill="1" applyBorder="1" applyAlignment="1">
      <alignment horizontal="left" vertical="center" wrapText="1"/>
    </xf>
    <xf numFmtId="166" fontId="5" fillId="0" borderId="1" xfId="39" applyNumberFormat="1" applyFont="1" applyFill="1" applyBorder="1" applyAlignment="1">
      <alignment horizontal="left" vertical="center" wrapText="1"/>
    </xf>
    <xf numFmtId="164" fontId="5" fillId="0" borderId="1" xfId="42" applyNumberFormat="1" applyFont="1" applyFill="1" applyBorder="1" applyAlignment="1">
      <alignment horizontal="left" vertical="center" wrapText="1"/>
    </xf>
    <xf numFmtId="0" fontId="5" fillId="0" borderId="1" xfId="0" applyFont="1" applyBorder="1" applyAlignment="1">
      <alignment horizontal="left" vertical="center"/>
    </xf>
    <xf numFmtId="0" fontId="40" fillId="0" borderId="1" xfId="0" applyFont="1" applyBorder="1" applyAlignment="1">
      <alignment horizontal="center"/>
    </xf>
    <xf numFmtId="4" fontId="39" fillId="0" borderId="1" xfId="0" applyNumberFormat="1" applyFont="1" applyBorder="1"/>
    <xf numFmtId="0" fontId="39" fillId="0" borderId="1" xfId="0" applyFont="1" applyBorder="1"/>
    <xf numFmtId="0" fontId="39" fillId="0" borderId="0" xfId="0" applyFont="1"/>
    <xf numFmtId="49" fontId="25" fillId="0" borderId="1" xfId="7" applyNumberFormat="1" applyFont="1" applyFill="1" applyBorder="1" applyAlignment="1">
      <alignment horizontal="center" vertical="center" wrapText="1"/>
    </xf>
    <xf numFmtId="49" fontId="25" fillId="0" borderId="1" xfId="7" applyNumberFormat="1" applyFont="1" applyFill="1" applyBorder="1" applyAlignment="1">
      <alignment horizontal="right" vertical="center" wrapText="1"/>
    </xf>
    <xf numFmtId="0" fontId="35" fillId="0" borderId="1" xfId="0" applyFont="1" applyBorder="1" applyAlignment="1">
      <alignment horizontal="left" wrapText="1"/>
    </xf>
    <xf numFmtId="0" fontId="33" fillId="0" borderId="1" xfId="0" applyFont="1" applyFill="1" applyBorder="1" applyAlignment="1">
      <alignment horizontal="left" wrapText="1"/>
    </xf>
    <xf numFmtId="0" fontId="2" fillId="0" borderId="0" xfId="0" applyFont="1" applyAlignment="1">
      <alignment horizontal="right"/>
    </xf>
    <xf numFmtId="0" fontId="16" fillId="0" borderId="0" xfId="0" applyFont="1" applyFill="1" applyAlignment="1">
      <alignment horizontal="center"/>
    </xf>
    <xf numFmtId="49" fontId="16" fillId="2" borderId="1" xfId="21" applyNumberFormat="1" applyFont="1" applyFill="1" applyBorder="1" applyAlignment="1">
      <alignment horizontal="center"/>
    </xf>
    <xf numFmtId="49" fontId="16" fillId="2" borderId="1" xfId="21" applyNumberFormat="1" applyFont="1" applyFill="1" applyBorder="1" applyAlignment="1">
      <alignment horizontal="center" wrapText="1"/>
    </xf>
    <xf numFmtId="0" fontId="2" fillId="0" borderId="1" xfId="0"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64" fontId="8" fillId="2" borderId="1" xfId="26" applyNumberFormat="1" applyFont="1" applyFill="1" applyBorder="1" applyAlignment="1">
      <alignment horizontal="center" vertical="center" wrapText="1"/>
    </xf>
    <xf numFmtId="0" fontId="8" fillId="2" borderId="0" xfId="0" applyFont="1" applyFill="1"/>
    <xf numFmtId="0" fontId="8" fillId="2" borderId="0" xfId="0" applyFont="1" applyFill="1" applyAlignment="1">
      <alignment horizontal="center" vertical="center"/>
    </xf>
    <xf numFmtId="0" fontId="10" fillId="2" borderId="0" xfId="0" applyFont="1" applyFill="1" applyAlignment="1">
      <alignment horizontal="right"/>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8" fillId="2" borderId="1" xfId="0" applyFont="1" applyFill="1" applyBorder="1"/>
    <xf numFmtId="0" fontId="8" fillId="2" borderId="1" xfId="0" applyFont="1" applyFill="1" applyBorder="1" applyAlignment="1">
      <alignment wrapText="1"/>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pplyProtection="1">
      <alignment horizontal="center" vertical="center" wrapText="1"/>
      <protection locked="0"/>
    </xf>
    <xf numFmtId="2" fontId="10" fillId="2" borderId="1" xfId="0" applyNumberFormat="1" applyFont="1" applyFill="1" applyBorder="1"/>
    <xf numFmtId="0" fontId="10" fillId="2" borderId="1" xfId="0" applyFont="1" applyFill="1" applyBorder="1"/>
    <xf numFmtId="0" fontId="10" fillId="2" borderId="0" xfId="0" applyFont="1" applyFill="1"/>
    <xf numFmtId="166" fontId="2" fillId="0" borderId="1" xfId="1" applyNumberFormat="1" applyFont="1" applyBorder="1" applyAlignment="1">
      <alignment horizontal="center"/>
    </xf>
    <xf numFmtId="0" fontId="0" fillId="0" borderId="0" xfId="0" applyAlignment="1"/>
    <xf numFmtId="164" fontId="5" fillId="2" borderId="1" xfId="4" applyNumberFormat="1" applyFont="1" applyFill="1" applyBorder="1" applyAlignment="1">
      <alignment vertical="center" wrapText="1"/>
    </xf>
    <xf numFmtId="0" fontId="5" fillId="2" borderId="1" xfId="6" applyFont="1" applyFill="1" applyBorder="1" applyAlignment="1">
      <alignment vertical="center" wrapText="1"/>
    </xf>
    <xf numFmtId="165" fontId="8" fillId="2" borderId="1" xfId="5" applyNumberFormat="1" applyFont="1" applyFill="1" applyBorder="1" applyAlignment="1">
      <alignment vertical="center" wrapText="1"/>
    </xf>
    <xf numFmtId="165" fontId="8" fillId="2" borderId="1" xfId="9" applyNumberFormat="1" applyFont="1" applyFill="1" applyBorder="1" applyAlignment="1">
      <alignment vertical="center" wrapText="1"/>
    </xf>
    <xf numFmtId="165" fontId="8" fillId="2" borderId="1" xfId="3" applyNumberFormat="1" applyFont="1" applyFill="1" applyBorder="1" applyAlignment="1">
      <alignment vertical="center" wrapText="1"/>
    </xf>
    <xf numFmtId="0" fontId="5" fillId="2" borderId="1" xfId="3" applyFont="1" applyFill="1" applyBorder="1" applyAlignment="1">
      <alignment vertical="center" wrapText="1"/>
    </xf>
    <xf numFmtId="165" fontId="8" fillId="2" borderId="1" xfId="4" applyNumberFormat="1" applyFont="1" applyFill="1" applyBorder="1" applyAlignment="1">
      <alignment vertical="center" wrapText="1"/>
    </xf>
    <xf numFmtId="0" fontId="8" fillId="2" borderId="1" xfId="4" applyFont="1" applyFill="1" applyBorder="1" applyAlignment="1">
      <alignment vertical="center" wrapText="1"/>
    </xf>
    <xf numFmtId="4" fontId="8" fillId="2" borderId="1" xfId="5" applyNumberFormat="1" applyFont="1" applyFill="1" applyBorder="1" applyAlignment="1">
      <alignment vertical="center" wrapText="1"/>
    </xf>
    <xf numFmtId="0" fontId="8" fillId="2" borderId="1" xfId="6" applyFont="1" applyFill="1" applyBorder="1" applyAlignment="1">
      <alignment vertical="center" wrapText="1"/>
    </xf>
    <xf numFmtId="4" fontId="8" fillId="2" borderId="1" xfId="8" applyNumberFormat="1" applyFont="1" applyFill="1" applyBorder="1" applyAlignment="1">
      <alignment vertical="center" wrapText="1"/>
    </xf>
    <xf numFmtId="2" fontId="8" fillId="2" borderId="1" xfId="0" applyNumberFormat="1" applyFont="1" applyFill="1" applyBorder="1" applyAlignment="1">
      <alignment vertical="center" wrapText="1"/>
    </xf>
    <xf numFmtId="43" fontId="8" fillId="2" borderId="1" xfId="3" applyNumberFormat="1" applyFont="1" applyFill="1" applyBorder="1" applyAlignment="1">
      <alignment vertical="center" wrapText="1"/>
    </xf>
    <xf numFmtId="165" fontId="8" fillId="2" borderId="1" xfId="8" applyNumberFormat="1" applyFont="1" applyFill="1" applyBorder="1" applyAlignment="1">
      <alignment vertical="center" wrapText="1"/>
    </xf>
    <xf numFmtId="164" fontId="8" fillId="2" borderId="1" xfId="8" applyNumberFormat="1" applyFont="1" applyFill="1" applyBorder="1" applyAlignment="1">
      <alignment vertical="center" wrapText="1"/>
    </xf>
    <xf numFmtId="0" fontId="8" fillId="2" borderId="1" xfId="3" applyFont="1" applyFill="1" applyBorder="1" applyAlignment="1">
      <alignment vertical="center" wrapText="1"/>
    </xf>
    <xf numFmtId="0" fontId="14" fillId="2" borderId="1" xfId="3" applyFont="1" applyFill="1" applyBorder="1" applyAlignment="1">
      <alignment vertical="center" wrapText="1"/>
    </xf>
    <xf numFmtId="165" fontId="5" fillId="2" borderId="1" xfId="4" applyNumberFormat="1" applyFont="1" applyFill="1" applyBorder="1" applyAlignment="1">
      <alignment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0" fillId="0" borderId="6" xfId="0" applyFill="1" applyBorder="1" applyAlignment="1">
      <alignment horizontal="center" vertical="center" wrapText="1"/>
    </xf>
    <xf numFmtId="0" fontId="0" fillId="0" borderId="6" xfId="0" applyFill="1" applyBorder="1" applyAlignment="1">
      <alignment vertical="center" wrapText="1"/>
    </xf>
    <xf numFmtId="0" fontId="0" fillId="0" borderId="6" xfId="0" applyFill="1" applyBorder="1" applyAlignment="1">
      <alignment horizontal="left" vertical="center" wrapText="1"/>
    </xf>
    <xf numFmtId="43" fontId="1" fillId="0" borderId="6" xfId="1" applyFont="1" applyFill="1" applyBorder="1" applyAlignment="1">
      <alignment vertical="center" wrapText="1"/>
    </xf>
    <xf numFmtId="0" fontId="0" fillId="0" borderId="7" xfId="0" applyFill="1" applyBorder="1" applyAlignment="1">
      <alignment vertical="center" wrapText="1"/>
    </xf>
    <xf numFmtId="0" fontId="0" fillId="0" borderId="7" xfId="0" applyFill="1" applyBorder="1" applyAlignment="1">
      <alignment horizontal="left" vertical="center" wrapText="1"/>
    </xf>
    <xf numFmtId="43" fontId="1" fillId="0" borderId="7" xfId="1" applyFont="1" applyFill="1" applyBorder="1" applyAlignment="1">
      <alignment vertical="center" wrapText="1"/>
    </xf>
    <xf numFmtId="166" fontId="1" fillId="0" borderId="6" xfId="1" applyNumberFormat="1" applyFont="1" applyFill="1" applyBorder="1" applyAlignment="1">
      <alignment horizontal="center" vertical="center" wrapText="1"/>
    </xf>
    <xf numFmtId="166" fontId="1" fillId="0" borderId="7" xfId="1" applyNumberFormat="1" applyFont="1" applyFill="1" applyBorder="1" applyAlignment="1">
      <alignment horizontal="center" vertical="center" wrapText="1"/>
    </xf>
    <xf numFmtId="0" fontId="2" fillId="0" borderId="1" xfId="0" applyFont="1" applyBorder="1" applyAlignment="1"/>
    <xf numFmtId="0" fontId="42" fillId="0" borderId="6"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1" fillId="0" borderId="1" xfId="0" applyFont="1" applyBorder="1" applyAlignment="1">
      <alignment horizontal="left"/>
    </xf>
    <xf numFmtId="0" fontId="42" fillId="0" borderId="0" xfId="0" applyFont="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xf>
    <xf numFmtId="43" fontId="2" fillId="0" borderId="1" xfId="1" applyFont="1" applyBorder="1"/>
    <xf numFmtId="43" fontId="16" fillId="0" borderId="3" xfId="0" applyNumberFormat="1" applyFont="1" applyBorder="1" applyAlignment="1">
      <alignment horizontal="left" vertical="center" wrapText="1"/>
    </xf>
    <xf numFmtId="43" fontId="16" fillId="0" borderId="1" xfId="0" applyNumberFormat="1" applyFont="1" applyBorder="1" applyAlignment="1">
      <alignment horizontal="left" vertical="center" wrapText="1"/>
    </xf>
    <xf numFmtId="43" fontId="16" fillId="0" borderId="1" xfId="0" applyNumberFormat="1" applyFont="1" applyBorder="1" applyAlignment="1">
      <alignment horizontal="left" vertical="center"/>
    </xf>
    <xf numFmtId="0" fontId="2" fillId="0" borderId="8" xfId="0" applyFont="1" applyBorder="1" applyAlignment="1">
      <alignment horizontal="center"/>
    </xf>
    <xf numFmtId="0" fontId="2" fillId="0" borderId="10" xfId="0" applyFont="1" applyBorder="1" applyAlignment="1">
      <alignment horizontal="center"/>
    </xf>
    <xf numFmtId="0" fontId="0" fillId="0" borderId="0" xfId="0" applyAlignment="1">
      <alignment horizontal="righ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right"/>
    </xf>
    <xf numFmtId="0" fontId="41"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right" vertical="center" wrapText="1"/>
    </xf>
    <xf numFmtId="0" fontId="2" fillId="0" borderId="1" xfId="0" applyFont="1" applyBorder="1" applyAlignment="1">
      <alignment horizontal="right" vertical="center"/>
    </xf>
    <xf numFmtId="0" fontId="2" fillId="0" borderId="3"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1" fontId="2" fillId="0" borderId="2"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2" fontId="21" fillId="0" borderId="2" xfId="0" applyNumberFormat="1" applyFont="1" applyFill="1" applyBorder="1" applyAlignment="1">
      <alignment horizontal="left" vertical="center" wrapText="1"/>
    </xf>
    <xf numFmtId="2" fontId="21" fillId="0" borderId="3" xfId="0" applyNumberFormat="1" applyFont="1" applyFill="1" applyBorder="1" applyAlignment="1">
      <alignment horizontal="left" vertical="center" wrapText="1"/>
    </xf>
    <xf numFmtId="0" fontId="15" fillId="0" borderId="4" xfId="0" applyFont="1" applyBorder="1" applyAlignment="1">
      <alignment horizontal="center" vertical="center" wrapText="1"/>
    </xf>
    <xf numFmtId="0" fontId="21" fillId="0" borderId="4"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21" fillId="0" borderId="1" xfId="0" applyFont="1" applyFill="1" applyBorder="1" applyAlignment="1">
      <alignment vertical="center" wrapText="1"/>
    </xf>
    <xf numFmtId="0" fontId="2" fillId="0" borderId="1" xfId="0" applyFont="1" applyBorder="1" applyAlignment="1">
      <alignment horizontal="center"/>
    </xf>
    <xf numFmtId="164" fontId="21" fillId="0" borderId="2" xfId="8" applyNumberFormat="1" applyFont="1" applyFill="1" applyBorder="1" applyAlignment="1">
      <alignment horizontal="left" vertical="center" wrapText="1"/>
    </xf>
    <xf numFmtId="164" fontId="21" fillId="0" borderId="3" xfId="8" applyNumberFormat="1" applyFont="1" applyFill="1" applyBorder="1" applyAlignment="1">
      <alignment horizontal="left" vertical="center" wrapText="1"/>
    </xf>
    <xf numFmtId="0" fontId="15" fillId="0" borderId="2" xfId="0" applyFont="1" applyBorder="1" applyAlignment="1">
      <alignment horizontal="left" wrapText="1"/>
    </xf>
    <xf numFmtId="0" fontId="15" fillId="0" borderId="3" xfId="0" applyFont="1" applyBorder="1" applyAlignment="1">
      <alignment horizontal="left" wrapText="1"/>
    </xf>
    <xf numFmtId="0" fontId="2" fillId="0" borderId="9" xfId="0" applyFont="1" applyBorder="1" applyAlignment="1">
      <alignment horizontal="center"/>
    </xf>
    <xf numFmtId="43" fontId="2" fillId="0" borderId="1" xfId="0" applyNumberFormat="1" applyFont="1" applyBorder="1" applyAlignment="1">
      <alignment horizontal="center" vertical="center" wrapText="1"/>
    </xf>
    <xf numFmtId="43" fontId="2" fillId="0" borderId="1" xfId="0" applyNumberFormat="1" applyFont="1" applyBorder="1" applyAlignment="1">
      <alignment horizontal="center" vertic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3" fillId="0" borderId="0" xfId="0" applyFont="1" applyFill="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10" xfId="0" applyFont="1" applyFill="1" applyBorder="1" applyAlignment="1">
      <alignment horizontal="center"/>
    </xf>
    <xf numFmtId="0" fontId="10" fillId="2" borderId="0" xfId="0" applyFont="1" applyFill="1" applyAlignment="1">
      <alignment horizontal="center" wrapText="1"/>
    </xf>
    <xf numFmtId="0" fontId="10" fillId="2" borderId="0" xfId="0" applyFont="1" applyFill="1" applyAlignment="1">
      <alignment horizontal="center"/>
    </xf>
    <xf numFmtId="0" fontId="14" fillId="2" borderId="0" xfId="0" applyFont="1" applyFill="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6" xfId="0" applyFont="1" applyFill="1" applyBorder="1" applyAlignment="1">
      <alignment horizontal="left" vertical="center" wrapText="1"/>
    </xf>
    <xf numFmtId="0" fontId="16" fillId="2" borderId="6" xfId="0" applyFont="1" applyFill="1" applyBorder="1" applyAlignment="1">
      <alignment horizontal="center" vertical="center" wrapText="1"/>
    </xf>
    <xf numFmtId="4" fontId="16" fillId="2" borderId="6" xfId="0" applyNumberFormat="1" applyFont="1" applyFill="1" applyBorder="1" applyAlignment="1">
      <alignment horizontal="center" vertical="center"/>
    </xf>
    <xf numFmtId="0" fontId="39" fillId="0" borderId="8" xfId="0" applyFont="1" applyBorder="1" applyAlignment="1">
      <alignment horizontal="center"/>
    </xf>
    <xf numFmtId="0" fontId="39" fillId="0" borderId="9" xfId="0" applyFont="1" applyBorder="1" applyAlignment="1">
      <alignment horizontal="center"/>
    </xf>
    <xf numFmtId="0" fontId="39" fillId="0" borderId="10" xfId="0" applyFont="1" applyBorder="1" applyAlignment="1">
      <alignment horizontal="center"/>
    </xf>
    <xf numFmtId="0" fontId="39" fillId="0" borderId="0" xfId="0" applyFont="1" applyAlignment="1">
      <alignment horizontal="center" wrapText="1"/>
    </xf>
    <xf numFmtId="0" fontId="39" fillId="0" borderId="0" xfId="0" applyFont="1" applyAlignment="1">
      <alignment horizontal="center"/>
    </xf>
    <xf numFmtId="0" fontId="40" fillId="0" borderId="0" xfId="0" applyFont="1" applyAlignment="1">
      <alignment horizontal="center"/>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xf>
    <xf numFmtId="49" fontId="34" fillId="0" borderId="1" xfId="0" applyNumberFormat="1" applyFont="1" applyBorder="1" applyAlignment="1">
      <alignment horizontal="center" vertical="center" wrapText="1"/>
    </xf>
    <xf numFmtId="0" fontId="33" fillId="0" borderId="1" xfId="0" applyFont="1" applyFill="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0" xfId="0" applyFont="1"/>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0" fontId="5" fillId="0" borderId="1" xfId="21" applyFont="1" applyFill="1" applyBorder="1" applyAlignment="1">
      <alignment horizontal="left" vertical="center" wrapText="1"/>
    </xf>
    <xf numFmtId="168" fontId="5" fillId="0" borderId="1" xfId="46" applyNumberFormat="1" applyFont="1" applyFill="1" applyBorder="1" applyAlignment="1">
      <alignment horizontal="left" vertical="center" wrapText="1"/>
    </xf>
    <xf numFmtId="0" fontId="44" fillId="0" borderId="1" xfId="0" applyFont="1" applyFill="1" applyBorder="1" applyAlignment="1">
      <alignment horizontal="left" vertical="center" wrapText="1"/>
    </xf>
    <xf numFmtId="0" fontId="0" fillId="0" borderId="0" xfId="0" applyFont="1" applyAlignment="1">
      <alignment horizontal="left"/>
    </xf>
    <xf numFmtId="0" fontId="43" fillId="0" borderId="1" xfId="0" applyFont="1" applyBorder="1" applyAlignment="1">
      <alignment horizontal="left" vertical="center" wrapText="1"/>
    </xf>
    <xf numFmtId="0" fontId="43"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center"/>
    </xf>
    <xf numFmtId="0" fontId="43" fillId="0" borderId="2"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0" fontId="43" fillId="0" borderId="3" xfId="0" applyFont="1" applyBorder="1" applyAlignment="1">
      <alignment horizontal="center" vertical="center"/>
    </xf>
    <xf numFmtId="0" fontId="0" fillId="0" borderId="3" xfId="0" applyFont="1" applyBorder="1" applyAlignment="1">
      <alignment horizontal="center" vertical="center"/>
    </xf>
    <xf numFmtId="2" fontId="44" fillId="0" borderId="1" xfId="0" applyNumberFormat="1" applyFont="1" applyBorder="1" applyAlignment="1">
      <alignment vertical="center"/>
    </xf>
    <xf numFmtId="0" fontId="44" fillId="0" borderId="1" xfId="0" applyFont="1" applyBorder="1" applyAlignment="1">
      <alignment vertical="center"/>
    </xf>
    <xf numFmtId="2" fontId="44" fillId="0" borderId="1" xfId="0" applyNumberFormat="1" applyFont="1" applyBorder="1" applyAlignment="1">
      <alignment horizontal="center" vertical="center"/>
    </xf>
    <xf numFmtId="49" fontId="44" fillId="0" borderId="1" xfId="0" applyNumberFormat="1" applyFont="1" applyBorder="1" applyAlignment="1">
      <alignment horizontal="center" vertical="center"/>
    </xf>
    <xf numFmtId="1" fontId="44" fillId="0" borderId="1" xfId="0" applyNumberFormat="1" applyFont="1" applyBorder="1" applyAlignment="1">
      <alignment horizontal="center" vertical="center"/>
    </xf>
    <xf numFmtId="43" fontId="5" fillId="0" borderId="1" xfId="1" applyFont="1" applyFill="1" applyBorder="1" applyAlignment="1">
      <alignment horizontal="right" vertical="center" wrapText="1"/>
    </xf>
    <xf numFmtId="43" fontId="5" fillId="0" borderId="1" xfId="46" applyNumberFormat="1" applyFont="1" applyFill="1" applyBorder="1" applyAlignment="1">
      <alignment horizontal="right" vertical="center" wrapText="1"/>
    </xf>
    <xf numFmtId="2" fontId="5" fillId="0" borderId="1" xfId="0" applyNumberFormat="1" applyFont="1" applyFill="1" applyBorder="1" applyAlignment="1">
      <alignment horizontal="right" vertical="center"/>
    </xf>
    <xf numFmtId="2" fontId="5" fillId="0" borderId="1" xfId="0" applyNumberFormat="1" applyFont="1" applyFill="1" applyBorder="1" applyAlignment="1">
      <alignment horizontal="center" vertical="center"/>
    </xf>
    <xf numFmtId="2" fontId="5" fillId="0" borderId="1" xfId="0" applyNumberFormat="1" applyFont="1" applyFill="1" applyBorder="1" applyAlignment="1">
      <alignment vertical="center"/>
    </xf>
    <xf numFmtId="168" fontId="5" fillId="0" borderId="1" xfId="46" applyNumberFormat="1" applyFont="1" applyFill="1" applyBorder="1" applyAlignment="1">
      <alignment horizontal="right" vertical="center" wrapText="1"/>
    </xf>
    <xf numFmtId="2" fontId="0" fillId="0" borderId="1" xfId="0" applyNumberFormat="1" applyFont="1" applyBorder="1" applyAlignment="1">
      <alignment horizontal="right" vertical="center"/>
    </xf>
    <xf numFmtId="0" fontId="0" fillId="0" borderId="1" xfId="0" applyFont="1" applyBorder="1" applyAlignment="1">
      <alignment vertical="center"/>
    </xf>
    <xf numFmtId="2" fontId="0" fillId="0" borderId="1" xfId="0" applyNumberFormat="1" applyFont="1" applyBorder="1" applyAlignment="1">
      <alignment vertical="center"/>
    </xf>
    <xf numFmtId="2"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2" fontId="5" fillId="0" borderId="1" xfId="0" applyNumberFormat="1" applyFont="1" applyFill="1" applyBorder="1" applyAlignment="1">
      <alignment horizontal="right" vertical="center" wrapText="1"/>
    </xf>
    <xf numFmtId="2" fontId="5" fillId="0" borderId="1" xfId="0" applyNumberFormat="1" applyFont="1" applyFill="1" applyBorder="1" applyAlignment="1">
      <alignment vertical="center" wrapText="1"/>
    </xf>
    <xf numFmtId="2" fontId="5" fillId="0" borderId="1" xfId="0" applyNumberFormat="1" applyFont="1" applyFill="1" applyBorder="1" applyAlignment="1">
      <alignment horizontal="center" vertical="center" wrapText="1"/>
    </xf>
    <xf numFmtId="2" fontId="43" fillId="0" borderId="1" xfId="0" applyNumberFormat="1" applyFont="1" applyBorder="1"/>
    <xf numFmtId="2" fontId="43" fillId="0" borderId="1" xfId="0" applyNumberFormat="1" applyFont="1" applyBorder="1" applyAlignment="1">
      <alignment horizontal="center"/>
    </xf>
    <xf numFmtId="0" fontId="43" fillId="0" borderId="1" xfId="0" applyFont="1" applyBorder="1"/>
    <xf numFmtId="0" fontId="37" fillId="0" borderId="1" xfId="0" applyFont="1" applyFill="1" applyBorder="1" applyAlignment="1">
      <alignment horizontal="center" vertical="center" wrapText="1"/>
    </xf>
    <xf numFmtId="1" fontId="0" fillId="0" borderId="0" xfId="0" applyNumberFormat="1"/>
    <xf numFmtId="0" fontId="5" fillId="0" borderId="1" xfId="0" applyFont="1" applyBorder="1" applyAlignment="1">
      <alignment horizontal="center"/>
    </xf>
    <xf numFmtId="1" fontId="5" fillId="0" borderId="1" xfId="0" applyNumberFormat="1" applyFont="1" applyBorder="1" applyAlignment="1">
      <alignment horizontal="center"/>
    </xf>
    <xf numFmtId="0" fontId="45" fillId="0" borderId="1" xfId="0" applyFont="1" applyBorder="1" applyAlignment="1">
      <alignment horizontal="center" wrapText="1"/>
    </xf>
    <xf numFmtId="0" fontId="46" fillId="0" borderId="1" xfId="0" applyFont="1" applyBorder="1" applyAlignment="1">
      <alignment horizont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cellXfs>
  <cellStyles count="51">
    <cellStyle name="Comma" xfId="1" builtinId="3"/>
    <cellStyle name="Comma 10" xfId="13"/>
    <cellStyle name="Comma 16" xfId="33"/>
    <cellStyle name="Comma 2" xfId="39"/>
    <cellStyle name="Comma 2 3" xfId="46"/>
    <cellStyle name="Comma 3" xfId="28"/>
    <cellStyle name="Comma 39" xfId="27"/>
    <cellStyle name="Comma 9" xfId="45"/>
    <cellStyle name="Currency 3 2" xfId="43"/>
    <cellStyle name="Normal" xfId="0" builtinId="0"/>
    <cellStyle name="Normal 10 2" xfId="7"/>
    <cellStyle name="Normal 11 2" xfId="8"/>
    <cellStyle name="Normal 11 2 2" xfId="35"/>
    <cellStyle name="Normal 11 3 2" xfId="32"/>
    <cellStyle name="Normal 12" xfId="2"/>
    <cellStyle name="Normal 14" xfId="31"/>
    <cellStyle name="Normal 14 10" xfId="17"/>
    <cellStyle name="Normal 14 2" xfId="44"/>
    <cellStyle name="Normal 14 3 2" xfId="26"/>
    <cellStyle name="Normal 15 2" xfId="23"/>
    <cellStyle name="Normal 16" xfId="6"/>
    <cellStyle name="Normal 19" xfId="3"/>
    <cellStyle name="Normal 2 2 10" xfId="34"/>
    <cellStyle name="Normal 2 2 14" xfId="36"/>
    <cellStyle name="Normal 2 2 2" xfId="4"/>
    <cellStyle name="Normal 2 2 2 2" xfId="18"/>
    <cellStyle name="Normal 2 2 3" xfId="5"/>
    <cellStyle name="Normal 2 2_BIEU 01 - THĐ KY ANH 2019" xfId="30"/>
    <cellStyle name="Normal 2 3" xfId="49"/>
    <cellStyle name="Normal 2 3 2" xfId="15"/>
    <cellStyle name="Normal 2 3 2 2" xfId="42"/>
    <cellStyle name="Normal 2 4" xfId="24"/>
    <cellStyle name="Normal 20 2" xfId="9"/>
    <cellStyle name="Normal 22" xfId="48"/>
    <cellStyle name="Normal 26" xfId="50"/>
    <cellStyle name="Normal 263" xfId="11"/>
    <cellStyle name="Normal 276" xfId="41"/>
    <cellStyle name="Normal 278" xfId="40"/>
    <cellStyle name="Normal 3" xfId="21"/>
    <cellStyle name="Normal 4" xfId="22"/>
    <cellStyle name="Normal 4 3" xfId="47"/>
    <cellStyle name="Normal 5 46" xfId="12"/>
    <cellStyle name="Normal_Bieu mau (CV )" xfId="20"/>
    <cellStyle name="Normal_Ke hoach 2015-Tuson (Thuc hien)" xfId="29"/>
    <cellStyle name="Normal_Mau Bieu KH câp huyen(Anh) 12_11" xfId="14"/>
    <cellStyle name="Normal_Sheet1" xfId="37"/>
    <cellStyle name="Normal_Sheet1 2" xfId="19"/>
    <cellStyle name="Normal_Sheet1 3" xfId="10"/>
    <cellStyle name="Normal_Sheet1_1" xfId="38"/>
    <cellStyle name="Normal_Sheet1_2" xfId="16"/>
    <cellStyle name="Normal_Sheet1_DTH2017moi" xfId="25"/>
  </cellStyles>
  <dxfs count="14">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topLeftCell="B1" workbookViewId="0">
      <selection activeCell="L14" sqref="L14"/>
    </sheetView>
  </sheetViews>
  <sheetFormatPr defaultRowHeight="15.75" x14ac:dyDescent="0.25"/>
  <cols>
    <col min="1" max="1" width="4.875" style="1" customWidth="1"/>
    <col min="2" max="2" width="19.5" customWidth="1"/>
    <col min="3" max="3" width="9.75" style="1" customWidth="1"/>
    <col min="4" max="4" width="10.875" customWidth="1"/>
    <col min="5" max="5" width="10.125" customWidth="1"/>
    <col min="8" max="8" width="9.625" customWidth="1"/>
    <col min="9" max="9" width="8.125" style="1" customWidth="1"/>
    <col min="10" max="10" width="6.875" style="1" customWidth="1"/>
    <col min="11" max="11" width="7.25" style="1" customWidth="1"/>
    <col min="12" max="12" width="7.5" style="1" customWidth="1"/>
    <col min="13" max="13" width="11.5" style="1" customWidth="1"/>
  </cols>
  <sheetData>
    <row r="1" spans="1:14" x14ac:dyDescent="0.25">
      <c r="L1" s="554" t="s">
        <v>2074</v>
      </c>
      <c r="M1" s="554"/>
    </row>
    <row r="2" spans="1:14" ht="35.25" customHeight="1" x14ac:dyDescent="0.25">
      <c r="A2" s="557" t="s">
        <v>13</v>
      </c>
      <c r="B2" s="558"/>
      <c r="C2" s="558"/>
      <c r="D2" s="558"/>
      <c r="E2" s="558"/>
      <c r="F2" s="558"/>
      <c r="G2" s="558"/>
      <c r="H2" s="558"/>
      <c r="I2" s="558"/>
      <c r="J2" s="558"/>
      <c r="K2" s="558"/>
      <c r="L2" s="558"/>
      <c r="M2" s="558"/>
      <c r="N2" s="558"/>
    </row>
    <row r="3" spans="1:14" ht="16.5" customHeight="1" x14ac:dyDescent="0.25">
      <c r="A3" s="559" t="s">
        <v>2073</v>
      </c>
      <c r="B3" s="559"/>
      <c r="C3" s="559"/>
      <c r="D3" s="559"/>
      <c r="E3" s="559"/>
      <c r="F3" s="559"/>
      <c r="G3" s="559"/>
      <c r="H3" s="559"/>
      <c r="I3" s="559"/>
      <c r="J3" s="559"/>
      <c r="K3" s="559"/>
      <c r="L3" s="559"/>
      <c r="M3" s="559"/>
      <c r="N3" s="559"/>
    </row>
    <row r="4" spans="1:14" ht="8.25" customHeight="1" x14ac:dyDescent="0.25"/>
    <row r="5" spans="1:14" ht="48" customHeight="1" x14ac:dyDescent="0.25">
      <c r="A5" s="560" t="s">
        <v>0</v>
      </c>
      <c r="B5" s="561" t="s">
        <v>8</v>
      </c>
      <c r="C5" s="561" t="s">
        <v>9</v>
      </c>
      <c r="D5" s="555" t="s">
        <v>2078</v>
      </c>
      <c r="E5" s="560" t="s">
        <v>2405</v>
      </c>
      <c r="F5" s="560"/>
      <c r="G5" s="560"/>
      <c r="H5" s="560"/>
      <c r="I5" s="561" t="s">
        <v>2404</v>
      </c>
      <c r="J5" s="560"/>
      <c r="K5" s="560"/>
      <c r="L5" s="560"/>
      <c r="M5" s="560" t="s">
        <v>7</v>
      </c>
    </row>
    <row r="6" spans="1:14" ht="54.75" customHeight="1" x14ac:dyDescent="0.25">
      <c r="A6" s="560"/>
      <c r="B6" s="560"/>
      <c r="C6" s="560"/>
      <c r="D6" s="556"/>
      <c r="E6" s="5" t="s">
        <v>11</v>
      </c>
      <c r="F6" s="6" t="s">
        <v>1</v>
      </c>
      <c r="G6" s="5" t="s">
        <v>12</v>
      </c>
      <c r="H6" s="6" t="s">
        <v>2</v>
      </c>
      <c r="I6" s="546" t="s">
        <v>3</v>
      </c>
      <c r="J6" s="546" t="s">
        <v>4</v>
      </c>
      <c r="K6" s="546" t="s">
        <v>5</v>
      </c>
      <c r="L6" s="546" t="s">
        <v>6</v>
      </c>
      <c r="M6" s="560"/>
    </row>
    <row r="7" spans="1:14" s="287" customFormat="1" x14ac:dyDescent="0.25">
      <c r="A7" s="88">
        <v>1</v>
      </c>
      <c r="B7" s="530" t="s">
        <v>2170</v>
      </c>
      <c r="C7" s="88">
        <f>TP!A157</f>
        <v>151</v>
      </c>
      <c r="D7" s="549">
        <f>TP!D158</f>
        <v>341.77619999999985</v>
      </c>
      <c r="E7" s="550">
        <f>TP!E158</f>
        <v>202.18620000000007</v>
      </c>
      <c r="F7" s="530"/>
      <c r="G7" s="531"/>
      <c r="H7" s="551">
        <f>TP!H158</f>
        <v>139.58999999999997</v>
      </c>
      <c r="I7" s="88">
        <v>16</v>
      </c>
      <c r="J7" s="88">
        <v>46</v>
      </c>
      <c r="K7" s="88">
        <v>49</v>
      </c>
      <c r="L7" s="88">
        <v>40</v>
      </c>
      <c r="M7" s="530"/>
    </row>
    <row r="8" spans="1:14" ht="42.75" customHeight="1" x14ac:dyDescent="0.25">
      <c r="A8" s="7">
        <v>2</v>
      </c>
      <c r="B8" s="2" t="s">
        <v>14</v>
      </c>
      <c r="C8" s="7">
        <f>'TX Hồng Lĩnh'!A103</f>
        <v>85</v>
      </c>
      <c r="D8" s="310">
        <f>'TX Hồng Lĩnh'!D104</f>
        <v>229.65533999999994</v>
      </c>
      <c r="E8" s="2">
        <f>'TX Hồng Lĩnh'!E104</f>
        <v>136.44</v>
      </c>
      <c r="F8" s="2">
        <f>'TX Hồng Lĩnh'!F104</f>
        <v>14.065000000000001</v>
      </c>
      <c r="G8" s="311">
        <f>'TX Hồng Lĩnh'!G104</f>
        <v>37.740340000000003</v>
      </c>
      <c r="H8" s="2">
        <f>'TX Hồng Lĩnh'!H104</f>
        <v>41.410000000000011</v>
      </c>
      <c r="I8" s="7">
        <v>8</v>
      </c>
      <c r="J8" s="7">
        <v>24</v>
      </c>
      <c r="K8" s="7">
        <v>31</v>
      </c>
      <c r="L8" s="7">
        <v>14</v>
      </c>
      <c r="M8" s="681" t="s">
        <v>2079</v>
      </c>
    </row>
    <row r="9" spans="1:14" x14ac:dyDescent="0.25">
      <c r="A9" s="7">
        <v>3</v>
      </c>
      <c r="B9" s="2" t="s">
        <v>15</v>
      </c>
      <c r="C9" s="7">
        <f>'TX Kỳ Anh'!A130</f>
        <v>124</v>
      </c>
      <c r="D9" s="326">
        <f>'TX Kỳ Anh'!D131</f>
        <v>1103.9399999999998</v>
      </c>
      <c r="E9" s="326">
        <f>'TX Kỳ Anh'!E131</f>
        <v>583.5100000000001</v>
      </c>
      <c r="F9" s="326">
        <f>'TX Kỳ Anh'!F131</f>
        <v>22.4</v>
      </c>
      <c r="G9" s="326">
        <f>'TX Kỳ Anh'!G131</f>
        <v>1.05</v>
      </c>
      <c r="H9" s="326">
        <f>'TX Kỳ Anh'!H131</f>
        <v>496.98000000000008</v>
      </c>
      <c r="I9" s="7">
        <v>60</v>
      </c>
      <c r="J9" s="7">
        <v>20</v>
      </c>
      <c r="K9" s="7">
        <v>29</v>
      </c>
      <c r="L9" s="7">
        <v>15</v>
      </c>
      <c r="M9" s="7"/>
      <c r="N9" s="392"/>
    </row>
    <row r="10" spans="1:14" x14ac:dyDescent="0.25">
      <c r="A10" s="88">
        <v>4</v>
      </c>
      <c r="B10" s="2" t="s">
        <v>16</v>
      </c>
      <c r="C10" s="7">
        <f>'H.Nghi Xuân'!A151</f>
        <v>105</v>
      </c>
      <c r="D10" s="383">
        <f>'H.Nghi Xuân'!D152</f>
        <v>252.4500000000001</v>
      </c>
      <c r="E10" s="383">
        <f>'H.Nghi Xuân'!E152</f>
        <v>194.81000000000014</v>
      </c>
      <c r="F10" s="383">
        <f>'H.Nghi Xuân'!F152</f>
        <v>3.0600000000000005</v>
      </c>
      <c r="G10" s="2"/>
      <c r="H10" s="383">
        <f>'H.Nghi Xuân'!H152</f>
        <v>35.20000000000001</v>
      </c>
      <c r="I10" s="110" t="s">
        <v>2116</v>
      </c>
      <c r="J10" s="110" t="s">
        <v>2117</v>
      </c>
      <c r="K10" s="110" t="s">
        <v>493</v>
      </c>
      <c r="L10" s="110" t="s">
        <v>1639</v>
      </c>
      <c r="M10" s="7"/>
    </row>
    <row r="11" spans="1:14" s="307" customFormat="1" ht="55.5" customHeight="1" x14ac:dyDescent="0.25">
      <c r="A11" s="679">
        <v>5</v>
      </c>
      <c r="B11" s="10" t="s">
        <v>17</v>
      </c>
      <c r="C11" s="680">
        <f>'H.Thạch Hà'!A158</f>
        <v>152</v>
      </c>
      <c r="D11" s="12">
        <f>'H.Thạch Hà'!D159</f>
        <v>410.36000000000007</v>
      </c>
      <c r="E11" s="12">
        <f>'H.Thạch Hà'!E159</f>
        <v>193.72</v>
      </c>
      <c r="F11" s="12">
        <f>'H.Thạch Hà'!F159</f>
        <v>2.7</v>
      </c>
      <c r="G11" s="10"/>
      <c r="H11" s="12">
        <f>'H.Thạch Hà'!H159</f>
        <v>123.85</v>
      </c>
      <c r="I11" s="679"/>
      <c r="J11" s="679">
        <v>33</v>
      </c>
      <c r="K11" s="679"/>
      <c r="L11" s="679"/>
      <c r="M11" s="682" t="s">
        <v>2403</v>
      </c>
    </row>
    <row r="12" spans="1:14" x14ac:dyDescent="0.25">
      <c r="A12" s="7">
        <v>6</v>
      </c>
      <c r="B12" s="2" t="s">
        <v>19</v>
      </c>
      <c r="C12" s="7">
        <f>'H.Can Lộc'!A102</f>
        <v>96</v>
      </c>
      <c r="D12" s="311">
        <f>'H.Can Lộc'!D103</f>
        <v>62.400000000000006</v>
      </c>
      <c r="E12" s="311">
        <f>'H.Can Lộc'!E103</f>
        <v>55.680000000000014</v>
      </c>
      <c r="F12" s="326"/>
      <c r="G12" s="2"/>
      <c r="H12" s="311">
        <f>'H.Can Lộc'!H103</f>
        <v>6.72</v>
      </c>
      <c r="I12" s="7">
        <v>7</v>
      </c>
      <c r="J12" s="7">
        <v>50</v>
      </c>
      <c r="K12" s="7">
        <v>23</v>
      </c>
      <c r="L12" s="7">
        <v>16</v>
      </c>
      <c r="M12" s="7"/>
    </row>
    <row r="13" spans="1:14" x14ac:dyDescent="0.25">
      <c r="A13" s="88">
        <v>7</v>
      </c>
      <c r="B13" s="2" t="s">
        <v>20</v>
      </c>
      <c r="C13" s="7">
        <f>'H.Kỳ Anh'!A114</f>
        <v>108</v>
      </c>
      <c r="D13" s="311">
        <f>'H.Kỳ Anh'!D115</f>
        <v>309.97000000000003</v>
      </c>
      <c r="E13" s="311">
        <f>'H.Kỳ Anh'!E115</f>
        <v>279.0100000000001</v>
      </c>
      <c r="F13" s="311">
        <f>'H.Kỳ Anh'!F115</f>
        <v>0.5</v>
      </c>
      <c r="G13" s="311">
        <f>'H.Kỳ Anh'!G115</f>
        <v>0.04</v>
      </c>
      <c r="H13" s="311">
        <f>'H.Kỳ Anh'!H115</f>
        <v>30.419999999999998</v>
      </c>
      <c r="I13" s="7">
        <v>1</v>
      </c>
      <c r="J13" s="7">
        <v>23</v>
      </c>
      <c r="K13" s="7">
        <v>65</v>
      </c>
      <c r="L13" s="7">
        <v>16</v>
      </c>
      <c r="M13" s="7"/>
    </row>
    <row r="14" spans="1:14" x14ac:dyDescent="0.25">
      <c r="A14" s="7">
        <v>8</v>
      </c>
      <c r="B14" s="2" t="s">
        <v>18</v>
      </c>
      <c r="C14" s="7">
        <f>'H.Cẩm Xuyên'!A237</f>
        <v>171</v>
      </c>
      <c r="D14" s="2">
        <f>'H.Cẩm Xuyên'!D238</f>
        <v>668.94999999999959</v>
      </c>
      <c r="E14" s="2">
        <f>'H.Cẩm Xuyên'!E238</f>
        <v>375.11</v>
      </c>
      <c r="F14" s="2">
        <f>'H.Cẩm Xuyên'!F238</f>
        <v>0.52</v>
      </c>
      <c r="G14" s="2"/>
      <c r="H14" s="2">
        <f>'H.Cẩm Xuyên'!H238</f>
        <v>293.32000000000011</v>
      </c>
      <c r="I14" s="7">
        <f>COUNTIFS('H.Cẩm Xuyên'!I7:I237,"&lt;4")</f>
        <v>59</v>
      </c>
      <c r="J14" s="7">
        <v>99</v>
      </c>
      <c r="K14" s="7">
        <v>13</v>
      </c>
      <c r="L14" s="7"/>
      <c r="M14" s="7"/>
    </row>
    <row r="15" spans="1:14" x14ac:dyDescent="0.25">
      <c r="A15" s="7">
        <v>9</v>
      </c>
      <c r="B15" s="2" t="s">
        <v>21</v>
      </c>
      <c r="C15" s="7">
        <f>'H.Hương Sơn'!A123</f>
        <v>117</v>
      </c>
      <c r="D15" s="383">
        <f>'H.Hương Sơn'!D124</f>
        <v>175.35800000000006</v>
      </c>
      <c r="E15" s="383">
        <f>'H.Hương Sơn'!E124</f>
        <v>151.60000000000008</v>
      </c>
      <c r="F15" s="383">
        <f>'H.Hương Sơn'!F124</f>
        <v>0.03</v>
      </c>
      <c r="G15" s="383">
        <f>'H.Hương Sơn'!G124</f>
        <v>7.84</v>
      </c>
      <c r="H15" s="383">
        <f>'H.Hương Sơn'!H124</f>
        <v>15.888</v>
      </c>
      <c r="I15" s="7">
        <f>COUNTIFS('H.Hương Sơn'!I7:I123,"&lt;4")</f>
        <v>75</v>
      </c>
      <c r="J15" s="7">
        <f>COUNTIFS('H.Hương Sơn'!I7:I123,"&gt;3",'H.Hương Sơn'!I7:I123,"&lt;7")</f>
        <v>32</v>
      </c>
      <c r="K15" s="7">
        <v>9</v>
      </c>
      <c r="L15" s="7">
        <v>1</v>
      </c>
      <c r="M15" s="7"/>
    </row>
    <row r="16" spans="1:14" x14ac:dyDescent="0.25">
      <c r="A16" s="88">
        <v>10</v>
      </c>
      <c r="B16" s="2" t="s">
        <v>22</v>
      </c>
      <c r="C16" s="7">
        <f>'H.Đức Thọ'!A141</f>
        <v>135</v>
      </c>
      <c r="D16" s="311">
        <f>'H.Đức Thọ'!D142</f>
        <v>440.61000000000024</v>
      </c>
      <c r="E16" s="311">
        <f>'H.Đức Thọ'!E142</f>
        <v>120.57000000000002</v>
      </c>
      <c r="F16" s="2"/>
      <c r="G16" s="2"/>
      <c r="H16" s="311">
        <f>'H.Đức Thọ'!H142</f>
        <v>320.04000000000008</v>
      </c>
      <c r="I16" s="7"/>
      <c r="J16" s="7">
        <v>54</v>
      </c>
      <c r="K16" s="7">
        <v>40</v>
      </c>
      <c r="L16" s="7">
        <v>41</v>
      </c>
      <c r="M16" s="7"/>
    </row>
    <row r="17" spans="1:13" x14ac:dyDescent="0.25">
      <c r="A17" s="7">
        <v>11</v>
      </c>
      <c r="B17" s="2" t="s">
        <v>23</v>
      </c>
      <c r="C17" s="7">
        <f>'H.Hương Khê'!A80</f>
        <v>62</v>
      </c>
      <c r="D17" s="311">
        <f>'H.Hương Khê'!D81</f>
        <v>125.62000000000002</v>
      </c>
      <c r="E17" s="311">
        <f>'H.Hương Khê'!E81</f>
        <v>61.860000000000007</v>
      </c>
      <c r="F17" s="311">
        <f>'H.Hương Khê'!F81</f>
        <v>16.089999999999996</v>
      </c>
      <c r="G17" s="2"/>
      <c r="H17" s="311">
        <f>'H.Hương Khê'!H81</f>
        <v>47.67</v>
      </c>
      <c r="I17" s="7">
        <v>8</v>
      </c>
      <c r="J17" s="7">
        <v>32</v>
      </c>
      <c r="K17" s="7">
        <v>22</v>
      </c>
      <c r="L17" s="7"/>
      <c r="M17" s="7"/>
    </row>
    <row r="18" spans="1:13" x14ac:dyDescent="0.25">
      <c r="A18" s="7">
        <v>12</v>
      </c>
      <c r="B18" s="2" t="s">
        <v>24</v>
      </c>
      <c r="C18" s="7">
        <f>'H.Vũ Quang'!A58</f>
        <v>52</v>
      </c>
      <c r="D18" s="383">
        <f>'H.Vũ Quang'!D59</f>
        <v>62.609999999999992</v>
      </c>
      <c r="E18" s="383">
        <f>'H.Vũ Quang'!E59</f>
        <v>20.700000000000003</v>
      </c>
      <c r="F18" s="2"/>
      <c r="G18" s="383">
        <f>'H.Vũ Quang'!G59</f>
        <v>0.98</v>
      </c>
      <c r="H18" s="383">
        <f>'H.Vũ Quang'!H59</f>
        <v>40.929999999999993</v>
      </c>
      <c r="I18" s="7">
        <v>13</v>
      </c>
      <c r="J18" s="7">
        <v>6</v>
      </c>
      <c r="K18" s="7">
        <v>24</v>
      </c>
      <c r="L18" s="7">
        <v>9</v>
      </c>
      <c r="M18" s="7"/>
    </row>
    <row r="19" spans="1:13" ht="47.25" x14ac:dyDescent="0.25">
      <c r="A19" s="88">
        <v>13</v>
      </c>
      <c r="B19" s="2" t="s">
        <v>25</v>
      </c>
      <c r="C19" s="7">
        <f>'H.Lộc Hà'!A74</f>
        <v>68</v>
      </c>
      <c r="D19" s="311">
        <f>'H.Lộc Hà'!D75</f>
        <v>122.93999999999998</v>
      </c>
      <c r="E19" s="311">
        <f>'H.Lộc Hà'!E75</f>
        <v>75.559999999999974</v>
      </c>
      <c r="F19" s="311">
        <f>'H.Lộc Hà'!F75</f>
        <v>3</v>
      </c>
      <c r="G19" s="2"/>
      <c r="H19" s="311">
        <f>'H.Lộc Hà'!H75</f>
        <v>45.38</v>
      </c>
      <c r="I19" s="7">
        <v>10</v>
      </c>
      <c r="J19" s="7">
        <v>37</v>
      </c>
      <c r="K19" s="7">
        <v>16</v>
      </c>
      <c r="L19" s="7">
        <v>1</v>
      </c>
      <c r="M19" s="312" t="s">
        <v>2159</v>
      </c>
    </row>
    <row r="20" spans="1:13" x14ac:dyDescent="0.25">
      <c r="A20" s="7">
        <v>14</v>
      </c>
      <c r="B20" s="2" t="s">
        <v>26</v>
      </c>
      <c r="C20" s="7">
        <f>'TT PTQĐ&amp;KTĐC'!A48</f>
        <v>42</v>
      </c>
      <c r="D20" s="311">
        <f>'TT PTQĐ&amp;KTĐC'!D49</f>
        <v>81.843279999999993</v>
      </c>
      <c r="E20" s="311">
        <f>'TT PTQĐ&amp;KTĐC'!E49</f>
        <v>54.78</v>
      </c>
      <c r="F20" s="2"/>
      <c r="G20" s="2"/>
      <c r="H20" s="311">
        <f>'TT PTQĐ&amp;KTĐC'!H49</f>
        <v>27.063280000000002</v>
      </c>
      <c r="I20" s="7">
        <v>9</v>
      </c>
      <c r="J20" s="7">
        <v>13</v>
      </c>
      <c r="K20" s="7">
        <v>6</v>
      </c>
      <c r="L20" s="7">
        <v>14</v>
      </c>
      <c r="M20" s="7"/>
    </row>
    <row r="21" spans="1:13" x14ac:dyDescent="0.25">
      <c r="A21" s="7">
        <v>15</v>
      </c>
      <c r="B21" s="2" t="s">
        <v>27</v>
      </c>
      <c r="C21" s="7">
        <f>'BQL KKT tỉnh'!A60</f>
        <v>51</v>
      </c>
      <c r="D21" s="2">
        <f>'BQL KKT tỉnh'!D61</f>
        <v>832.2170000000001</v>
      </c>
      <c r="E21" s="2">
        <f>'BQL KKT tỉnh'!E61</f>
        <v>35.54</v>
      </c>
      <c r="F21" s="2">
        <f>'BQL KKT tỉnh'!F61</f>
        <v>3.05</v>
      </c>
      <c r="G21" s="2"/>
      <c r="H21" s="2">
        <f>'BQL KKT tỉnh'!H61</f>
        <v>793.62700000000018</v>
      </c>
      <c r="I21" s="7">
        <v>10</v>
      </c>
      <c r="J21" s="7">
        <v>20</v>
      </c>
      <c r="K21" s="7">
        <v>5</v>
      </c>
      <c r="L21" s="7">
        <v>16</v>
      </c>
      <c r="M21" s="7"/>
    </row>
    <row r="22" spans="1:13" s="22" customFormat="1" x14ac:dyDescent="0.25">
      <c r="A22" s="552" t="s">
        <v>185</v>
      </c>
      <c r="B22" s="553"/>
      <c r="C22" s="510">
        <f>SUM(C8:C21)</f>
        <v>1368</v>
      </c>
      <c r="D22" s="510">
        <f t="shared" ref="D22:L22" si="0">SUM(D8:D21)</f>
        <v>4878.9236200000005</v>
      </c>
      <c r="E22" s="510">
        <f t="shared" si="0"/>
        <v>2338.8900000000008</v>
      </c>
      <c r="F22" s="510">
        <f t="shared" si="0"/>
        <v>65.415000000000006</v>
      </c>
      <c r="G22" s="510">
        <f t="shared" si="0"/>
        <v>47.650339999999993</v>
      </c>
      <c r="H22" s="510">
        <f t="shared" si="0"/>
        <v>2318.4982800000007</v>
      </c>
      <c r="I22" s="510">
        <f t="shared" si="0"/>
        <v>260</v>
      </c>
      <c r="J22" s="510">
        <f t="shared" si="0"/>
        <v>443</v>
      </c>
      <c r="K22" s="510">
        <f t="shared" si="0"/>
        <v>283</v>
      </c>
      <c r="L22" s="510">
        <f t="shared" si="0"/>
        <v>143</v>
      </c>
      <c r="M22" s="301"/>
    </row>
    <row r="24" spans="1:13" x14ac:dyDescent="0.25">
      <c r="H24" s="678"/>
    </row>
  </sheetData>
  <mergeCells count="11">
    <mergeCell ref="A22:B22"/>
    <mergeCell ref="L1:M1"/>
    <mergeCell ref="D5:D6"/>
    <mergeCell ref="A2:N2"/>
    <mergeCell ref="A3:N3"/>
    <mergeCell ref="A5:A6"/>
    <mergeCell ref="B5:B6"/>
    <mergeCell ref="C5:C6"/>
    <mergeCell ref="E5:H5"/>
    <mergeCell ref="I5:L5"/>
    <mergeCell ref="M5:M6"/>
  </mergeCells>
  <pageMargins left="0.7" right="0.2" top="0.5" bottom="0.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topLeftCell="A121" zoomScale="85" zoomScaleNormal="85" workbookViewId="0">
      <selection activeCell="J1" sqref="J1"/>
    </sheetView>
  </sheetViews>
  <sheetFormatPr defaultRowHeight="15.75" x14ac:dyDescent="0.25"/>
  <cols>
    <col min="1" max="1" width="5.5" style="260" customWidth="1"/>
    <col min="2" max="2" width="31.75" style="260" customWidth="1"/>
    <col min="3" max="3" width="15.625" style="287" customWidth="1"/>
    <col min="4" max="5" width="8.25" style="260" customWidth="1"/>
    <col min="6" max="6" width="7.25" style="260" customWidth="1"/>
    <col min="7" max="7" width="7.625" style="260" customWidth="1"/>
    <col min="8" max="8" width="6.5" style="260" customWidth="1"/>
    <col min="9" max="9" width="9.25" style="260" customWidth="1"/>
    <col min="10" max="10" width="28.75" style="287" customWidth="1"/>
    <col min="11" max="16384" width="9" style="260"/>
  </cols>
  <sheetData>
    <row r="1" spans="1:10" x14ac:dyDescent="0.25">
      <c r="J1" s="343" t="s">
        <v>2150</v>
      </c>
    </row>
    <row r="2" spans="1:10" ht="41.25" customHeight="1" x14ac:dyDescent="0.25">
      <c r="A2" s="557" t="s">
        <v>2118</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29.25" customHeight="1" x14ac:dyDescent="0.25">
      <c r="A5" s="560" t="s">
        <v>0</v>
      </c>
      <c r="B5" s="561" t="s">
        <v>28</v>
      </c>
      <c r="C5" s="572" t="s">
        <v>29</v>
      </c>
      <c r="D5" s="561" t="s">
        <v>30</v>
      </c>
      <c r="E5" s="560" t="s">
        <v>10</v>
      </c>
      <c r="F5" s="560"/>
      <c r="G5" s="560"/>
      <c r="H5" s="560"/>
      <c r="I5" s="555" t="s">
        <v>380</v>
      </c>
      <c r="J5" s="573" t="s">
        <v>7</v>
      </c>
    </row>
    <row r="6" spans="1:10" ht="92.25" customHeight="1" x14ac:dyDescent="0.25">
      <c r="A6" s="560"/>
      <c r="B6" s="560"/>
      <c r="C6" s="573"/>
      <c r="D6" s="560"/>
      <c r="E6" s="132" t="s">
        <v>31</v>
      </c>
      <c r="F6" s="131" t="s">
        <v>1</v>
      </c>
      <c r="G6" s="132" t="s">
        <v>12</v>
      </c>
      <c r="H6" s="132" t="s">
        <v>184</v>
      </c>
      <c r="I6" s="576"/>
      <c r="J6" s="573"/>
    </row>
    <row r="7" spans="1:10" ht="33" customHeight="1" x14ac:dyDescent="0.25">
      <c r="A7" s="261">
        <v>1</v>
      </c>
      <c r="B7" s="267" t="s">
        <v>2123</v>
      </c>
      <c r="C7" s="262" t="s">
        <v>1168</v>
      </c>
      <c r="D7" s="263">
        <v>2</v>
      </c>
      <c r="E7" s="264">
        <v>2</v>
      </c>
      <c r="F7" s="264"/>
      <c r="G7" s="263"/>
      <c r="H7" s="264"/>
      <c r="I7" s="265">
        <v>3</v>
      </c>
      <c r="J7" s="275" t="s">
        <v>2124</v>
      </c>
    </row>
    <row r="8" spans="1:10" ht="51.75" customHeight="1" x14ac:dyDescent="0.25">
      <c r="A8" s="261">
        <v>2</v>
      </c>
      <c r="B8" s="267" t="s">
        <v>1169</v>
      </c>
      <c r="C8" s="266" t="s">
        <v>1170</v>
      </c>
      <c r="D8" s="263">
        <v>17.95</v>
      </c>
      <c r="E8" s="264">
        <v>17.95</v>
      </c>
      <c r="F8" s="264"/>
      <c r="G8" s="268"/>
      <c r="H8" s="264"/>
      <c r="I8" s="265">
        <v>3</v>
      </c>
      <c r="J8" s="275" t="s">
        <v>2124</v>
      </c>
    </row>
    <row r="9" spans="1:10" ht="24" customHeight="1" x14ac:dyDescent="0.25">
      <c r="A9" s="261">
        <v>3</v>
      </c>
      <c r="B9" s="262" t="s">
        <v>1171</v>
      </c>
      <c r="C9" s="262" t="s">
        <v>1172</v>
      </c>
      <c r="D9" s="263">
        <v>0.3</v>
      </c>
      <c r="E9" s="264">
        <v>0.3</v>
      </c>
      <c r="F9" s="264"/>
      <c r="G9" s="263"/>
      <c r="H9" s="264"/>
      <c r="I9" s="265">
        <v>3</v>
      </c>
      <c r="J9" s="275" t="s">
        <v>2124</v>
      </c>
    </row>
    <row r="10" spans="1:10" ht="53.25" customHeight="1" x14ac:dyDescent="0.25">
      <c r="A10" s="261">
        <v>4</v>
      </c>
      <c r="B10" s="267" t="s">
        <v>1173</v>
      </c>
      <c r="C10" s="266" t="s">
        <v>1170</v>
      </c>
      <c r="D10" s="263">
        <v>3.7</v>
      </c>
      <c r="E10" s="264">
        <v>2</v>
      </c>
      <c r="F10" s="269"/>
      <c r="G10" s="268"/>
      <c r="H10" s="264">
        <v>1.7000000000000002</v>
      </c>
      <c r="I10" s="265">
        <v>3</v>
      </c>
      <c r="J10" s="275" t="s">
        <v>2124</v>
      </c>
    </row>
    <row r="11" spans="1:10" ht="31.5" x14ac:dyDescent="0.25">
      <c r="A11" s="261">
        <v>5</v>
      </c>
      <c r="B11" s="267" t="s">
        <v>1174</v>
      </c>
      <c r="C11" s="266" t="s">
        <v>1175</v>
      </c>
      <c r="D11" s="263">
        <v>3</v>
      </c>
      <c r="E11" s="264">
        <v>0.9</v>
      </c>
      <c r="F11" s="264"/>
      <c r="G11" s="268"/>
      <c r="H11" s="264">
        <v>2.1</v>
      </c>
      <c r="I11" s="265">
        <v>4</v>
      </c>
      <c r="J11" s="275" t="s">
        <v>2124</v>
      </c>
    </row>
    <row r="12" spans="1:10" ht="31.5" x14ac:dyDescent="0.25">
      <c r="A12" s="261">
        <v>6</v>
      </c>
      <c r="B12" s="267" t="s">
        <v>1176</v>
      </c>
      <c r="C12" s="270" t="s">
        <v>1177</v>
      </c>
      <c r="D12" s="263">
        <v>14.7</v>
      </c>
      <c r="E12" s="263">
        <v>14.7</v>
      </c>
      <c r="F12" s="264"/>
      <c r="G12" s="268"/>
      <c r="H12" s="264"/>
      <c r="I12" s="265">
        <v>3</v>
      </c>
      <c r="J12" s="275" t="s">
        <v>2124</v>
      </c>
    </row>
    <row r="13" spans="1:10" ht="36.75" customHeight="1" x14ac:dyDescent="0.25">
      <c r="A13" s="261">
        <v>7</v>
      </c>
      <c r="B13" s="271" t="s">
        <v>1178</v>
      </c>
      <c r="C13" s="266" t="s">
        <v>1179</v>
      </c>
      <c r="D13" s="263">
        <v>1.9</v>
      </c>
      <c r="E13" s="264">
        <v>1.9</v>
      </c>
      <c r="F13" s="264"/>
      <c r="G13" s="268"/>
      <c r="H13" s="269"/>
      <c r="I13" s="265">
        <v>3</v>
      </c>
      <c r="J13" s="275" t="s">
        <v>2124</v>
      </c>
    </row>
    <row r="14" spans="1:10" ht="42" customHeight="1" x14ac:dyDescent="0.25">
      <c r="A14" s="261">
        <v>8</v>
      </c>
      <c r="B14" s="267" t="s">
        <v>1180</v>
      </c>
      <c r="C14" s="262" t="s">
        <v>1181</v>
      </c>
      <c r="D14" s="263">
        <v>0.56000000000000005</v>
      </c>
      <c r="E14" s="263">
        <v>0.56000000000000005</v>
      </c>
      <c r="F14" s="264"/>
      <c r="G14" s="263"/>
      <c r="H14" s="264"/>
      <c r="I14" s="265">
        <v>3</v>
      </c>
      <c r="J14" s="275" t="s">
        <v>2124</v>
      </c>
    </row>
    <row r="15" spans="1:10" ht="37.5" customHeight="1" x14ac:dyDescent="0.25">
      <c r="A15" s="261">
        <v>9</v>
      </c>
      <c r="B15" s="267" t="s">
        <v>1182</v>
      </c>
      <c r="C15" s="262" t="s">
        <v>1179</v>
      </c>
      <c r="D15" s="263">
        <v>0.24000000000000002</v>
      </c>
      <c r="E15" s="263">
        <v>0.24000000000000002</v>
      </c>
      <c r="F15" s="264"/>
      <c r="G15" s="263"/>
      <c r="H15" s="264"/>
      <c r="I15" s="265">
        <v>3</v>
      </c>
      <c r="J15" s="275" t="s">
        <v>2124</v>
      </c>
    </row>
    <row r="16" spans="1:10" ht="36" customHeight="1" x14ac:dyDescent="0.25">
      <c r="A16" s="261">
        <v>10</v>
      </c>
      <c r="B16" s="267" t="s">
        <v>2127</v>
      </c>
      <c r="C16" s="262" t="s">
        <v>1183</v>
      </c>
      <c r="D16" s="263">
        <v>0.3</v>
      </c>
      <c r="E16" s="264">
        <v>0.3</v>
      </c>
      <c r="F16" s="264"/>
      <c r="G16" s="263"/>
      <c r="H16" s="264"/>
      <c r="I16" s="265">
        <v>4</v>
      </c>
      <c r="J16" s="275" t="s">
        <v>2124</v>
      </c>
    </row>
    <row r="17" spans="1:10" ht="42" customHeight="1" x14ac:dyDescent="0.25">
      <c r="A17" s="261">
        <v>11</v>
      </c>
      <c r="B17" s="267" t="s">
        <v>2128</v>
      </c>
      <c r="C17" s="267" t="s">
        <v>1172</v>
      </c>
      <c r="D17" s="263">
        <v>0.65</v>
      </c>
      <c r="E17" s="264">
        <v>0.65</v>
      </c>
      <c r="F17" s="264"/>
      <c r="G17" s="263"/>
      <c r="H17" s="264"/>
      <c r="I17" s="265">
        <v>8</v>
      </c>
      <c r="J17" s="275" t="s">
        <v>2124</v>
      </c>
    </row>
    <row r="18" spans="1:10" ht="45" customHeight="1" x14ac:dyDescent="0.25">
      <c r="A18" s="261">
        <v>12</v>
      </c>
      <c r="B18" s="267" t="s">
        <v>2129</v>
      </c>
      <c r="C18" s="267" t="s">
        <v>1172</v>
      </c>
      <c r="D18" s="263">
        <v>2</v>
      </c>
      <c r="E18" s="264">
        <v>2</v>
      </c>
      <c r="F18" s="264"/>
      <c r="G18" s="263"/>
      <c r="H18" s="264"/>
      <c r="I18" s="265">
        <v>5</v>
      </c>
      <c r="J18" s="275" t="s">
        <v>2124</v>
      </c>
    </row>
    <row r="19" spans="1:10" ht="38.25" customHeight="1" x14ac:dyDescent="0.25">
      <c r="A19" s="261">
        <v>13</v>
      </c>
      <c r="B19" s="267" t="s">
        <v>2130</v>
      </c>
      <c r="C19" s="267" t="s">
        <v>1184</v>
      </c>
      <c r="D19" s="263">
        <v>11.6</v>
      </c>
      <c r="E19" s="264">
        <v>9.6</v>
      </c>
      <c r="F19" s="264"/>
      <c r="G19" s="263"/>
      <c r="H19" s="264">
        <v>2</v>
      </c>
      <c r="I19" s="265">
        <v>6</v>
      </c>
      <c r="J19" s="275" t="s">
        <v>2124</v>
      </c>
    </row>
    <row r="20" spans="1:10" ht="36.75" customHeight="1" x14ac:dyDescent="0.25">
      <c r="A20" s="261">
        <v>14</v>
      </c>
      <c r="B20" s="267" t="s">
        <v>2131</v>
      </c>
      <c r="C20" s="262" t="s">
        <v>1185</v>
      </c>
      <c r="D20" s="263">
        <v>4.6500000000000004</v>
      </c>
      <c r="E20" s="264">
        <v>4.6500000000000004</v>
      </c>
      <c r="F20" s="264"/>
      <c r="G20" s="263"/>
      <c r="H20" s="264"/>
      <c r="I20" s="265">
        <v>9</v>
      </c>
      <c r="J20" s="275" t="s">
        <v>2124</v>
      </c>
    </row>
    <row r="21" spans="1:10" ht="38.25" customHeight="1" x14ac:dyDescent="0.25">
      <c r="A21" s="261">
        <v>15</v>
      </c>
      <c r="B21" s="267" t="s">
        <v>2132</v>
      </c>
      <c r="C21" s="267" t="s">
        <v>1186</v>
      </c>
      <c r="D21" s="263">
        <f>SUM(E21:H21)</f>
        <v>4.8</v>
      </c>
      <c r="E21" s="264">
        <v>4.8</v>
      </c>
      <c r="F21" s="264"/>
      <c r="G21" s="263"/>
      <c r="H21" s="264"/>
      <c r="I21" s="265">
        <v>5</v>
      </c>
      <c r="J21" s="275" t="s">
        <v>2124</v>
      </c>
    </row>
    <row r="22" spans="1:10" ht="31.5" x14ac:dyDescent="0.25">
      <c r="A22" s="261">
        <v>16</v>
      </c>
      <c r="B22" s="262" t="s">
        <v>1187</v>
      </c>
      <c r="C22" s="267" t="s">
        <v>1188</v>
      </c>
      <c r="D22" s="263">
        <f>SUM(E22:H22)</f>
        <v>8</v>
      </c>
      <c r="E22" s="264">
        <v>8</v>
      </c>
      <c r="F22" s="264"/>
      <c r="G22" s="263"/>
      <c r="H22" s="264"/>
      <c r="I22" s="265">
        <v>9</v>
      </c>
      <c r="J22" s="275" t="s">
        <v>2124</v>
      </c>
    </row>
    <row r="23" spans="1:10" ht="38.25" customHeight="1" x14ac:dyDescent="0.25">
      <c r="A23" s="261">
        <v>17</v>
      </c>
      <c r="B23" s="267" t="s">
        <v>2133</v>
      </c>
      <c r="C23" s="267" t="s">
        <v>1189</v>
      </c>
      <c r="D23" s="263">
        <v>2.2000000000000002</v>
      </c>
      <c r="E23" s="264">
        <v>1.4</v>
      </c>
      <c r="F23" s="264"/>
      <c r="G23" s="263"/>
      <c r="H23" s="264">
        <v>0.8</v>
      </c>
      <c r="I23" s="265">
        <v>7</v>
      </c>
      <c r="J23" s="275" t="s">
        <v>2124</v>
      </c>
    </row>
    <row r="24" spans="1:10" ht="31.5" x14ac:dyDescent="0.25">
      <c r="A24" s="261">
        <v>18</v>
      </c>
      <c r="B24" s="262" t="s">
        <v>1190</v>
      </c>
      <c r="C24" s="267" t="s">
        <v>1184</v>
      </c>
      <c r="D24" s="263">
        <f>SUM(E24:H24)</f>
        <v>0.1</v>
      </c>
      <c r="E24" s="264">
        <v>0.1</v>
      </c>
      <c r="F24" s="264"/>
      <c r="G24" s="263"/>
      <c r="H24" s="264"/>
      <c r="I24" s="265">
        <v>3</v>
      </c>
      <c r="J24" s="275" t="s">
        <v>2124</v>
      </c>
    </row>
    <row r="25" spans="1:10" ht="31.5" x14ac:dyDescent="0.25">
      <c r="A25" s="261">
        <v>19</v>
      </c>
      <c r="B25" s="262" t="s">
        <v>1191</v>
      </c>
      <c r="C25" s="267" t="s">
        <v>1184</v>
      </c>
      <c r="D25" s="263">
        <v>0.2</v>
      </c>
      <c r="E25" s="264">
        <v>0.2</v>
      </c>
      <c r="F25" s="264"/>
      <c r="G25" s="263"/>
      <c r="H25" s="264"/>
      <c r="I25" s="265">
        <v>6</v>
      </c>
      <c r="J25" s="275" t="s">
        <v>2124</v>
      </c>
    </row>
    <row r="26" spans="1:10" ht="40.5" customHeight="1" x14ac:dyDescent="0.25">
      <c r="A26" s="261">
        <v>20</v>
      </c>
      <c r="B26" s="267" t="s">
        <v>1192</v>
      </c>
      <c r="C26" s="266" t="s">
        <v>1175</v>
      </c>
      <c r="D26" s="263">
        <v>2.33</v>
      </c>
      <c r="E26" s="264">
        <v>2.33</v>
      </c>
      <c r="F26" s="264"/>
      <c r="G26" s="268"/>
      <c r="H26" s="264"/>
      <c r="I26" s="265">
        <v>3</v>
      </c>
      <c r="J26" s="275" t="s">
        <v>2124</v>
      </c>
    </row>
    <row r="27" spans="1:10" ht="94.5" customHeight="1" x14ac:dyDescent="0.25">
      <c r="A27" s="261">
        <v>21</v>
      </c>
      <c r="B27" s="267" t="s">
        <v>1193</v>
      </c>
      <c r="C27" s="266" t="s">
        <v>1189</v>
      </c>
      <c r="D27" s="263">
        <f>SUM(E27:H27)</f>
        <v>0.5</v>
      </c>
      <c r="E27" s="264"/>
      <c r="F27" s="264"/>
      <c r="G27" s="268"/>
      <c r="H27" s="264">
        <v>0.5</v>
      </c>
      <c r="I27" s="265">
        <v>7</v>
      </c>
      <c r="J27" s="275" t="s">
        <v>2124</v>
      </c>
    </row>
    <row r="28" spans="1:10" ht="42" customHeight="1" x14ac:dyDescent="0.25">
      <c r="A28" s="261">
        <v>22</v>
      </c>
      <c r="B28" s="267" t="s">
        <v>1194</v>
      </c>
      <c r="C28" s="262" t="s">
        <v>1184</v>
      </c>
      <c r="D28" s="263">
        <v>0.4</v>
      </c>
      <c r="E28" s="264">
        <v>0.4</v>
      </c>
      <c r="F28" s="264"/>
      <c r="G28" s="263"/>
      <c r="H28" s="264"/>
      <c r="I28" s="265">
        <v>5</v>
      </c>
      <c r="J28" s="275" t="s">
        <v>2124</v>
      </c>
    </row>
    <row r="29" spans="1:10" ht="35.25" customHeight="1" x14ac:dyDescent="0.25">
      <c r="A29" s="261">
        <v>23</v>
      </c>
      <c r="B29" s="267" t="s">
        <v>1195</v>
      </c>
      <c r="C29" s="262" t="s">
        <v>1196</v>
      </c>
      <c r="D29" s="263">
        <v>1.5</v>
      </c>
      <c r="E29" s="264">
        <v>1.2</v>
      </c>
      <c r="F29" s="264"/>
      <c r="G29" s="263"/>
      <c r="H29" s="264">
        <v>0.3</v>
      </c>
      <c r="I29" s="265">
        <v>3</v>
      </c>
      <c r="J29" s="275" t="s">
        <v>2124</v>
      </c>
    </row>
    <row r="30" spans="1:10" ht="31.5" x14ac:dyDescent="0.25">
      <c r="A30" s="261">
        <v>24</v>
      </c>
      <c r="B30" s="267" t="s">
        <v>1197</v>
      </c>
      <c r="C30" s="262" t="s">
        <v>1189</v>
      </c>
      <c r="D30" s="263">
        <v>0.1</v>
      </c>
      <c r="E30" s="264"/>
      <c r="F30" s="264"/>
      <c r="G30" s="263"/>
      <c r="H30" s="264">
        <v>0.1</v>
      </c>
      <c r="I30" s="265">
        <v>3</v>
      </c>
      <c r="J30" s="275" t="s">
        <v>2124</v>
      </c>
    </row>
    <row r="31" spans="1:10" ht="31.5" x14ac:dyDescent="0.25">
      <c r="A31" s="261">
        <v>25</v>
      </c>
      <c r="B31" s="141" t="s">
        <v>1198</v>
      </c>
      <c r="C31" s="262" t="s">
        <v>1175</v>
      </c>
      <c r="D31" s="263">
        <v>0.03</v>
      </c>
      <c r="E31" s="264">
        <v>0.03</v>
      </c>
      <c r="F31" s="264"/>
      <c r="G31" s="268"/>
      <c r="H31" s="264"/>
      <c r="I31" s="265">
        <v>3</v>
      </c>
      <c r="J31" s="275" t="s">
        <v>2124</v>
      </c>
    </row>
    <row r="32" spans="1:10" ht="58.5" customHeight="1" x14ac:dyDescent="0.25">
      <c r="A32" s="261">
        <v>26</v>
      </c>
      <c r="B32" s="272" t="s">
        <v>1199</v>
      </c>
      <c r="C32" s="266" t="s">
        <v>1186</v>
      </c>
      <c r="D32" s="263">
        <v>1.1000000000000001</v>
      </c>
      <c r="E32" s="264">
        <v>1.1000000000000001</v>
      </c>
      <c r="F32" s="264"/>
      <c r="G32" s="268"/>
      <c r="H32" s="264"/>
      <c r="I32" s="265">
        <v>3</v>
      </c>
      <c r="J32" s="275" t="s">
        <v>2124</v>
      </c>
    </row>
    <row r="33" spans="1:10" ht="35.25" customHeight="1" x14ac:dyDescent="0.25">
      <c r="A33" s="261">
        <v>27</v>
      </c>
      <c r="B33" s="267" t="s">
        <v>1200</v>
      </c>
      <c r="C33" s="267" t="s">
        <v>1172</v>
      </c>
      <c r="D33" s="273">
        <v>0.76</v>
      </c>
      <c r="E33" s="264">
        <v>0.76</v>
      </c>
      <c r="F33" s="264"/>
      <c r="G33" s="273"/>
      <c r="H33" s="264"/>
      <c r="I33" s="265">
        <v>3</v>
      </c>
      <c r="J33" s="275" t="s">
        <v>2124</v>
      </c>
    </row>
    <row r="34" spans="1:10" ht="78.75" x14ac:dyDescent="0.25">
      <c r="A34" s="261">
        <v>28</v>
      </c>
      <c r="B34" s="149" t="s">
        <v>1201</v>
      </c>
      <c r="C34" s="274" t="s">
        <v>1202</v>
      </c>
      <c r="D34" s="263">
        <v>0.46</v>
      </c>
      <c r="E34" s="264">
        <v>0.46</v>
      </c>
      <c r="F34" s="264"/>
      <c r="G34" s="268"/>
      <c r="H34" s="264"/>
      <c r="I34" s="265">
        <v>3</v>
      </c>
      <c r="J34" s="275" t="s">
        <v>1203</v>
      </c>
    </row>
    <row r="35" spans="1:10" ht="78.75" x14ac:dyDescent="0.25">
      <c r="A35" s="261">
        <v>29</v>
      </c>
      <c r="B35" s="267" t="s">
        <v>1204</v>
      </c>
      <c r="C35" s="262" t="s">
        <v>1184</v>
      </c>
      <c r="D35" s="263">
        <v>0.4</v>
      </c>
      <c r="E35" s="264">
        <v>0.4</v>
      </c>
      <c r="F35" s="264"/>
      <c r="G35" s="268"/>
      <c r="H35" s="264"/>
      <c r="I35" s="265">
        <v>4</v>
      </c>
      <c r="J35" s="275" t="s">
        <v>1203</v>
      </c>
    </row>
    <row r="36" spans="1:10" ht="78.75" x14ac:dyDescent="0.25">
      <c r="A36" s="261">
        <v>30</v>
      </c>
      <c r="B36" s="267" t="s">
        <v>1205</v>
      </c>
      <c r="C36" s="276" t="s">
        <v>1188</v>
      </c>
      <c r="D36" s="263">
        <v>0.35</v>
      </c>
      <c r="E36" s="264">
        <v>0.35</v>
      </c>
      <c r="F36" s="264"/>
      <c r="G36" s="268"/>
      <c r="H36" s="264"/>
      <c r="I36" s="265">
        <v>9</v>
      </c>
      <c r="J36" s="275" t="s">
        <v>1203</v>
      </c>
    </row>
    <row r="37" spans="1:10" ht="78.75" x14ac:dyDescent="0.25">
      <c r="A37" s="261">
        <v>31</v>
      </c>
      <c r="B37" s="267" t="s">
        <v>1206</v>
      </c>
      <c r="C37" s="277" t="s">
        <v>1196</v>
      </c>
      <c r="D37" s="263">
        <v>0.30000000000000004</v>
      </c>
      <c r="E37" s="264">
        <v>0.03</v>
      </c>
      <c r="F37" s="264"/>
      <c r="G37" s="268">
        <v>0.27</v>
      </c>
      <c r="H37" s="264"/>
      <c r="I37" s="265">
        <v>11</v>
      </c>
      <c r="J37" s="275" t="s">
        <v>1203</v>
      </c>
    </row>
    <row r="38" spans="1:10" ht="78.75" x14ac:dyDescent="0.25">
      <c r="A38" s="261">
        <v>32</v>
      </c>
      <c r="B38" s="267" t="s">
        <v>1207</v>
      </c>
      <c r="C38" s="276" t="s">
        <v>1185</v>
      </c>
      <c r="D38" s="263">
        <v>0.4</v>
      </c>
      <c r="E38" s="264">
        <v>0.4</v>
      </c>
      <c r="F38" s="264"/>
      <c r="G38" s="268"/>
      <c r="H38" s="264"/>
      <c r="I38" s="265">
        <v>3</v>
      </c>
      <c r="J38" s="275" t="s">
        <v>1203</v>
      </c>
    </row>
    <row r="39" spans="1:10" ht="78.75" x14ac:dyDescent="0.25">
      <c r="A39" s="261">
        <v>33</v>
      </c>
      <c r="B39" s="267" t="s">
        <v>1208</v>
      </c>
      <c r="C39" s="276" t="s">
        <v>1209</v>
      </c>
      <c r="D39" s="263">
        <v>7.0000000000000007E-2</v>
      </c>
      <c r="E39" s="264">
        <v>7.0000000000000007E-2</v>
      </c>
      <c r="F39" s="264"/>
      <c r="G39" s="268"/>
      <c r="H39" s="264"/>
      <c r="I39" s="265">
        <v>5</v>
      </c>
      <c r="J39" s="275" t="s">
        <v>1203</v>
      </c>
    </row>
    <row r="40" spans="1:10" ht="78.75" x14ac:dyDescent="0.25">
      <c r="A40" s="261">
        <v>34</v>
      </c>
      <c r="B40" s="267" t="s">
        <v>1210</v>
      </c>
      <c r="C40" s="276" t="s">
        <v>1209</v>
      </c>
      <c r="D40" s="263">
        <v>0.2</v>
      </c>
      <c r="E40" s="264">
        <v>0.2</v>
      </c>
      <c r="F40" s="264"/>
      <c r="G40" s="268"/>
      <c r="H40" s="264"/>
      <c r="I40" s="265">
        <v>3</v>
      </c>
      <c r="J40" s="275" t="s">
        <v>1203</v>
      </c>
    </row>
    <row r="41" spans="1:10" ht="78.75" x14ac:dyDescent="0.25">
      <c r="A41" s="261">
        <v>35</v>
      </c>
      <c r="B41" s="267" t="s">
        <v>1211</v>
      </c>
      <c r="C41" s="276" t="s">
        <v>1209</v>
      </c>
      <c r="D41" s="263">
        <v>0.04</v>
      </c>
      <c r="E41" s="264">
        <v>0.04</v>
      </c>
      <c r="F41" s="264"/>
      <c r="G41" s="268"/>
      <c r="H41" s="264"/>
      <c r="I41" s="265">
        <v>4</v>
      </c>
      <c r="J41" s="275" t="s">
        <v>1203</v>
      </c>
    </row>
    <row r="42" spans="1:10" ht="78.75" x14ac:dyDescent="0.25">
      <c r="A42" s="261">
        <v>36</v>
      </c>
      <c r="B42" s="267" t="s">
        <v>1212</v>
      </c>
      <c r="C42" s="276" t="s">
        <v>1209</v>
      </c>
      <c r="D42" s="263">
        <v>0.11</v>
      </c>
      <c r="E42" s="264">
        <v>0.11</v>
      </c>
      <c r="F42" s="264"/>
      <c r="G42" s="268"/>
      <c r="H42" s="264"/>
      <c r="I42" s="265">
        <v>3</v>
      </c>
      <c r="J42" s="275" t="s">
        <v>1203</v>
      </c>
    </row>
    <row r="43" spans="1:10" ht="78.75" x14ac:dyDescent="0.25">
      <c r="A43" s="261">
        <v>37</v>
      </c>
      <c r="B43" s="267" t="s">
        <v>1213</v>
      </c>
      <c r="C43" s="276" t="s">
        <v>1185</v>
      </c>
      <c r="D43" s="263">
        <v>0.35</v>
      </c>
      <c r="E43" s="264">
        <v>0.35</v>
      </c>
      <c r="F43" s="264"/>
      <c r="G43" s="268"/>
      <c r="H43" s="264"/>
      <c r="I43" s="265">
        <v>3</v>
      </c>
      <c r="J43" s="275" t="s">
        <v>1203</v>
      </c>
    </row>
    <row r="44" spans="1:10" ht="78.75" x14ac:dyDescent="0.25">
      <c r="A44" s="261">
        <v>38</v>
      </c>
      <c r="B44" s="267" t="s">
        <v>1214</v>
      </c>
      <c r="C44" s="276" t="s">
        <v>1175</v>
      </c>
      <c r="D44" s="263">
        <v>0.45</v>
      </c>
      <c r="E44" s="264">
        <v>0.45</v>
      </c>
      <c r="F44" s="264"/>
      <c r="G44" s="268"/>
      <c r="H44" s="264"/>
      <c r="I44" s="265">
        <v>3</v>
      </c>
      <c r="J44" s="275" t="s">
        <v>1203</v>
      </c>
    </row>
    <row r="45" spans="1:10" ht="78.75" x14ac:dyDescent="0.25">
      <c r="A45" s="261">
        <v>39</v>
      </c>
      <c r="B45" s="267" t="s">
        <v>1215</v>
      </c>
      <c r="C45" s="276" t="s">
        <v>1216</v>
      </c>
      <c r="D45" s="263">
        <v>1.7</v>
      </c>
      <c r="E45" s="264">
        <v>1.7</v>
      </c>
      <c r="F45" s="264"/>
      <c r="G45" s="268"/>
      <c r="H45" s="264"/>
      <c r="I45" s="265">
        <v>3</v>
      </c>
      <c r="J45" s="275" t="s">
        <v>1203</v>
      </c>
    </row>
    <row r="46" spans="1:10" ht="78.75" x14ac:dyDescent="0.25">
      <c r="A46" s="261">
        <v>40</v>
      </c>
      <c r="B46" s="267" t="s">
        <v>1217</v>
      </c>
      <c r="C46" s="277" t="s">
        <v>1218</v>
      </c>
      <c r="D46" s="263">
        <v>0.35</v>
      </c>
      <c r="E46" s="264">
        <v>0.35</v>
      </c>
      <c r="F46" s="264"/>
      <c r="G46" s="268"/>
      <c r="H46" s="264"/>
      <c r="I46" s="265">
        <v>3</v>
      </c>
      <c r="J46" s="275" t="s">
        <v>1203</v>
      </c>
    </row>
    <row r="47" spans="1:10" ht="47.25" x14ac:dyDescent="0.25">
      <c r="A47" s="261">
        <v>41</v>
      </c>
      <c r="B47" s="267" t="s">
        <v>1219</v>
      </c>
      <c r="C47" s="266" t="s">
        <v>1185</v>
      </c>
      <c r="D47" s="263">
        <v>0.45</v>
      </c>
      <c r="E47" s="264">
        <v>0.45</v>
      </c>
      <c r="F47" s="264"/>
      <c r="G47" s="268"/>
      <c r="H47" s="264"/>
      <c r="I47" s="265">
        <v>3</v>
      </c>
      <c r="J47" s="275" t="s">
        <v>1220</v>
      </c>
    </row>
    <row r="48" spans="1:10" ht="78.75" x14ac:dyDescent="0.25">
      <c r="A48" s="261">
        <v>42</v>
      </c>
      <c r="B48" s="267" t="s">
        <v>1221</v>
      </c>
      <c r="C48" s="262" t="s">
        <v>1184</v>
      </c>
      <c r="D48" s="263">
        <v>0.09</v>
      </c>
      <c r="E48" s="264"/>
      <c r="F48" s="264"/>
      <c r="G48" s="264">
        <v>0.09</v>
      </c>
      <c r="H48" s="264"/>
      <c r="I48" s="265">
        <v>6</v>
      </c>
      <c r="J48" s="275" t="s">
        <v>1203</v>
      </c>
    </row>
    <row r="49" spans="1:10" ht="63" x14ac:dyDescent="0.25">
      <c r="A49" s="261">
        <v>43</v>
      </c>
      <c r="B49" s="267" t="s">
        <v>1222</v>
      </c>
      <c r="C49" s="266" t="s">
        <v>1188</v>
      </c>
      <c r="D49" s="263">
        <v>0.42</v>
      </c>
      <c r="E49" s="264"/>
      <c r="F49" s="264"/>
      <c r="G49" s="264">
        <v>0.42</v>
      </c>
      <c r="H49" s="264"/>
      <c r="I49" s="265">
        <v>3</v>
      </c>
      <c r="J49" s="275" t="s">
        <v>1223</v>
      </c>
    </row>
    <row r="50" spans="1:10" ht="63" x14ac:dyDescent="0.25">
      <c r="A50" s="261">
        <v>44</v>
      </c>
      <c r="B50" s="267" t="s">
        <v>1224</v>
      </c>
      <c r="C50" s="266" t="s">
        <v>1216</v>
      </c>
      <c r="D50" s="263">
        <v>0.03</v>
      </c>
      <c r="E50" s="264"/>
      <c r="F50" s="264"/>
      <c r="G50" s="264">
        <v>0.03</v>
      </c>
      <c r="H50" s="264"/>
      <c r="I50" s="265">
        <v>9</v>
      </c>
      <c r="J50" s="275" t="s">
        <v>1223</v>
      </c>
    </row>
    <row r="51" spans="1:10" ht="63" x14ac:dyDescent="0.25">
      <c r="A51" s="261">
        <v>45</v>
      </c>
      <c r="B51" s="267" t="s">
        <v>1225</v>
      </c>
      <c r="C51" s="266" t="s">
        <v>1216</v>
      </c>
      <c r="D51" s="263">
        <v>0.02</v>
      </c>
      <c r="E51" s="264"/>
      <c r="F51" s="264"/>
      <c r="G51" s="264">
        <v>0.02</v>
      </c>
      <c r="H51" s="264"/>
      <c r="I51" s="265">
        <v>6</v>
      </c>
      <c r="J51" s="275" t="s">
        <v>1223</v>
      </c>
    </row>
    <row r="52" spans="1:10" ht="63" x14ac:dyDescent="0.25">
      <c r="A52" s="261">
        <v>46</v>
      </c>
      <c r="B52" s="267" t="s">
        <v>1226</v>
      </c>
      <c r="C52" s="266" t="s">
        <v>1189</v>
      </c>
      <c r="D52" s="278">
        <v>0.2</v>
      </c>
      <c r="E52" s="264"/>
      <c r="F52" s="264"/>
      <c r="G52" s="279"/>
      <c r="H52" s="264">
        <v>0.2</v>
      </c>
      <c r="I52" s="265">
        <v>3</v>
      </c>
      <c r="J52" s="275" t="s">
        <v>1223</v>
      </c>
    </row>
    <row r="53" spans="1:10" ht="47.25" x14ac:dyDescent="0.25">
      <c r="A53" s="261">
        <v>47</v>
      </c>
      <c r="B53" s="267" t="s">
        <v>1227</v>
      </c>
      <c r="C53" s="276" t="s">
        <v>1181</v>
      </c>
      <c r="D53" s="263">
        <v>0.3</v>
      </c>
      <c r="E53" s="264">
        <v>0.3</v>
      </c>
      <c r="F53" s="264"/>
      <c r="G53" s="268"/>
      <c r="H53" s="264"/>
      <c r="I53" s="265">
        <v>3</v>
      </c>
      <c r="J53" s="270" t="s">
        <v>1228</v>
      </c>
    </row>
    <row r="54" spans="1:10" ht="78.75" x14ac:dyDescent="0.25">
      <c r="A54" s="261">
        <v>48</v>
      </c>
      <c r="B54" s="280" t="s">
        <v>1229</v>
      </c>
      <c r="C54" s="277" t="s">
        <v>1230</v>
      </c>
      <c r="D54" s="278">
        <v>0.4</v>
      </c>
      <c r="E54" s="264">
        <v>0.4</v>
      </c>
      <c r="F54" s="264"/>
      <c r="G54" s="279"/>
      <c r="H54" s="264"/>
      <c r="I54" s="265">
        <v>3</v>
      </c>
      <c r="J54" s="275" t="s">
        <v>1203</v>
      </c>
    </row>
    <row r="55" spans="1:10" ht="78.75" x14ac:dyDescent="0.25">
      <c r="A55" s="261">
        <v>49</v>
      </c>
      <c r="B55" s="267" t="s">
        <v>1231</v>
      </c>
      <c r="C55" s="276" t="s">
        <v>1175</v>
      </c>
      <c r="D55" s="263">
        <v>0.71</v>
      </c>
      <c r="E55" s="264">
        <v>0.71</v>
      </c>
      <c r="F55" s="264"/>
      <c r="G55" s="268"/>
      <c r="H55" s="264"/>
      <c r="I55" s="265">
        <v>5</v>
      </c>
      <c r="J55" s="275" t="s">
        <v>1203</v>
      </c>
    </row>
    <row r="56" spans="1:10" ht="63" x14ac:dyDescent="0.25">
      <c r="A56" s="261">
        <v>50</v>
      </c>
      <c r="B56" s="267" t="s">
        <v>1232</v>
      </c>
      <c r="C56" s="262" t="s">
        <v>1216</v>
      </c>
      <c r="D56" s="263">
        <v>0.18</v>
      </c>
      <c r="E56" s="264"/>
      <c r="F56" s="264"/>
      <c r="G56" s="264">
        <v>0.18</v>
      </c>
      <c r="H56" s="264"/>
      <c r="I56" s="265">
        <v>7</v>
      </c>
      <c r="J56" s="275" t="s">
        <v>1223</v>
      </c>
    </row>
    <row r="57" spans="1:10" ht="78.75" x14ac:dyDescent="0.25">
      <c r="A57" s="261">
        <v>51</v>
      </c>
      <c r="B57" s="267" t="s">
        <v>1233</v>
      </c>
      <c r="C57" s="266" t="s">
        <v>1185</v>
      </c>
      <c r="D57" s="263">
        <v>0.5</v>
      </c>
      <c r="E57" s="264"/>
      <c r="F57" s="264"/>
      <c r="G57" s="268"/>
      <c r="H57" s="264">
        <v>0.5</v>
      </c>
      <c r="I57" s="265">
        <v>4</v>
      </c>
      <c r="J57" s="275" t="s">
        <v>1203</v>
      </c>
    </row>
    <row r="58" spans="1:10" ht="78.75" x14ac:dyDescent="0.25">
      <c r="A58" s="261">
        <v>52</v>
      </c>
      <c r="B58" s="267" t="s">
        <v>1234</v>
      </c>
      <c r="C58" s="262" t="s">
        <v>1235</v>
      </c>
      <c r="D58" s="263">
        <v>0.9</v>
      </c>
      <c r="E58" s="264">
        <v>0.9</v>
      </c>
      <c r="F58" s="264"/>
      <c r="G58" s="268"/>
      <c r="H58" s="264"/>
      <c r="I58" s="265">
        <v>3</v>
      </c>
      <c r="J58" s="275" t="s">
        <v>1203</v>
      </c>
    </row>
    <row r="59" spans="1:10" ht="63" x14ac:dyDescent="0.25">
      <c r="A59" s="261">
        <v>53</v>
      </c>
      <c r="B59" s="262" t="s">
        <v>1236</v>
      </c>
      <c r="C59" s="262" t="s">
        <v>1184</v>
      </c>
      <c r="D59" s="263">
        <v>0.2</v>
      </c>
      <c r="E59" s="264">
        <v>0.2</v>
      </c>
      <c r="F59" s="264"/>
      <c r="G59" s="263"/>
      <c r="H59" s="264"/>
      <c r="I59" s="265">
        <v>3</v>
      </c>
      <c r="J59" s="275" t="s">
        <v>1237</v>
      </c>
    </row>
    <row r="60" spans="1:10" ht="47.25" x14ac:dyDescent="0.25">
      <c r="A60" s="261">
        <v>54</v>
      </c>
      <c r="B60" s="262" t="s">
        <v>1238</v>
      </c>
      <c r="C60" s="262" t="s">
        <v>1239</v>
      </c>
      <c r="D60" s="263">
        <v>1.5</v>
      </c>
      <c r="E60" s="264">
        <v>1.5</v>
      </c>
      <c r="F60" s="264"/>
      <c r="G60" s="263"/>
      <c r="H60" s="264"/>
      <c r="I60" s="265">
        <v>4</v>
      </c>
      <c r="J60" s="270" t="s">
        <v>1240</v>
      </c>
    </row>
    <row r="61" spans="1:10" ht="63" x14ac:dyDescent="0.25">
      <c r="A61" s="261">
        <v>55</v>
      </c>
      <c r="B61" s="262" t="s">
        <v>1241</v>
      </c>
      <c r="C61" s="262" t="s">
        <v>1183</v>
      </c>
      <c r="D61" s="263">
        <v>0.4</v>
      </c>
      <c r="E61" s="264">
        <v>0.4</v>
      </c>
      <c r="F61" s="264"/>
      <c r="G61" s="263"/>
      <c r="H61" s="264"/>
      <c r="I61" s="265">
        <v>3</v>
      </c>
      <c r="J61" s="275" t="s">
        <v>1237</v>
      </c>
    </row>
    <row r="62" spans="1:10" ht="47.25" x14ac:dyDescent="0.25">
      <c r="A62" s="261">
        <v>56</v>
      </c>
      <c r="B62" s="262" t="s">
        <v>1242</v>
      </c>
      <c r="C62" s="262" t="s">
        <v>1243</v>
      </c>
      <c r="D62" s="263">
        <v>2</v>
      </c>
      <c r="E62" s="264">
        <v>2</v>
      </c>
      <c r="F62" s="264"/>
      <c r="G62" s="263"/>
      <c r="H62" s="264"/>
      <c r="I62" s="265">
        <v>3</v>
      </c>
      <c r="J62" s="270" t="s">
        <v>1240</v>
      </c>
    </row>
    <row r="63" spans="1:10" ht="63" x14ac:dyDescent="0.25">
      <c r="A63" s="261">
        <v>57</v>
      </c>
      <c r="B63" s="262" t="s">
        <v>1244</v>
      </c>
      <c r="C63" s="262" t="s">
        <v>1245</v>
      </c>
      <c r="D63" s="263">
        <v>0.5</v>
      </c>
      <c r="E63" s="264">
        <v>0.5</v>
      </c>
      <c r="F63" s="264"/>
      <c r="G63" s="263"/>
      <c r="H63" s="264"/>
      <c r="I63" s="265">
        <v>3</v>
      </c>
      <c r="J63" s="275" t="s">
        <v>1237</v>
      </c>
    </row>
    <row r="64" spans="1:10" ht="59.25" customHeight="1" x14ac:dyDescent="0.25">
      <c r="A64" s="261">
        <v>58</v>
      </c>
      <c r="B64" s="267" t="s">
        <v>1246</v>
      </c>
      <c r="C64" s="262" t="s">
        <v>1245</v>
      </c>
      <c r="D64" s="263">
        <v>1</v>
      </c>
      <c r="E64" s="264">
        <v>1</v>
      </c>
      <c r="F64" s="264"/>
      <c r="G64" s="263"/>
      <c r="H64" s="264"/>
      <c r="I64" s="265">
        <v>3</v>
      </c>
      <c r="J64" s="270" t="s">
        <v>1240</v>
      </c>
    </row>
    <row r="65" spans="1:10" ht="47.25" x14ac:dyDescent="0.25">
      <c r="A65" s="261">
        <v>59</v>
      </c>
      <c r="B65" s="267" t="s">
        <v>1247</v>
      </c>
      <c r="C65" s="262" t="s">
        <v>1245</v>
      </c>
      <c r="D65" s="263">
        <v>0.3</v>
      </c>
      <c r="E65" s="264"/>
      <c r="F65" s="264"/>
      <c r="G65" s="263"/>
      <c r="H65" s="264">
        <v>0.3</v>
      </c>
      <c r="I65" s="265">
        <v>4</v>
      </c>
      <c r="J65" s="275" t="s">
        <v>1248</v>
      </c>
    </row>
    <row r="66" spans="1:10" ht="63" x14ac:dyDescent="0.25">
      <c r="A66" s="261">
        <v>60</v>
      </c>
      <c r="B66" s="262" t="s">
        <v>1249</v>
      </c>
      <c r="C66" s="262" t="s">
        <v>1245</v>
      </c>
      <c r="D66" s="263">
        <v>0.1</v>
      </c>
      <c r="E66" s="264">
        <v>0.1</v>
      </c>
      <c r="F66" s="264"/>
      <c r="G66" s="263"/>
      <c r="H66" s="264"/>
      <c r="I66" s="265">
        <v>3</v>
      </c>
      <c r="J66" s="275" t="s">
        <v>1237</v>
      </c>
    </row>
    <row r="67" spans="1:10" ht="47.25" x14ac:dyDescent="0.25">
      <c r="A67" s="261">
        <v>61</v>
      </c>
      <c r="B67" s="267" t="s">
        <v>2134</v>
      </c>
      <c r="C67" s="262" t="s">
        <v>1181</v>
      </c>
      <c r="D67" s="263">
        <v>0.48</v>
      </c>
      <c r="E67" s="264">
        <v>0.48</v>
      </c>
      <c r="F67" s="264"/>
      <c r="G67" s="263"/>
      <c r="H67" s="264"/>
      <c r="I67" s="265">
        <v>3</v>
      </c>
      <c r="J67" s="270" t="s">
        <v>1240</v>
      </c>
    </row>
    <row r="68" spans="1:10" ht="47.25" x14ac:dyDescent="0.25">
      <c r="A68" s="261">
        <v>62</v>
      </c>
      <c r="B68" s="262" t="s">
        <v>1250</v>
      </c>
      <c r="C68" s="262" t="s">
        <v>1218</v>
      </c>
      <c r="D68" s="263">
        <f>SUM(E68:H68)</f>
        <v>0.7</v>
      </c>
      <c r="E68" s="264">
        <v>0.7</v>
      </c>
      <c r="F68" s="264"/>
      <c r="G68" s="263"/>
      <c r="H68" s="264"/>
      <c r="I68" s="265">
        <v>3</v>
      </c>
      <c r="J68" s="270" t="s">
        <v>1240</v>
      </c>
    </row>
    <row r="69" spans="1:10" ht="47.25" x14ac:dyDescent="0.25">
      <c r="A69" s="261">
        <v>63</v>
      </c>
      <c r="B69" s="267" t="s">
        <v>2135</v>
      </c>
      <c r="C69" s="262" t="s">
        <v>1218</v>
      </c>
      <c r="D69" s="263">
        <v>0.5</v>
      </c>
      <c r="E69" s="264">
        <v>0.5</v>
      </c>
      <c r="F69" s="264"/>
      <c r="G69" s="263"/>
      <c r="H69" s="264"/>
      <c r="I69" s="265">
        <v>3</v>
      </c>
      <c r="J69" s="270" t="s">
        <v>1240</v>
      </c>
    </row>
    <row r="70" spans="1:10" ht="47.25" x14ac:dyDescent="0.25">
      <c r="A70" s="261">
        <v>64</v>
      </c>
      <c r="B70" s="262" t="s">
        <v>1251</v>
      </c>
      <c r="C70" s="262" t="s">
        <v>1218</v>
      </c>
      <c r="D70" s="263">
        <f>SUM(E70:H70)</f>
        <v>1</v>
      </c>
      <c r="E70" s="264">
        <v>1</v>
      </c>
      <c r="F70" s="264"/>
      <c r="G70" s="263"/>
      <c r="H70" s="264"/>
      <c r="I70" s="265">
        <v>3</v>
      </c>
      <c r="J70" s="270" t="s">
        <v>1240</v>
      </c>
    </row>
    <row r="71" spans="1:10" ht="63" x14ac:dyDescent="0.25">
      <c r="A71" s="261">
        <v>65</v>
      </c>
      <c r="B71" s="267" t="s">
        <v>2136</v>
      </c>
      <c r="C71" s="262" t="s">
        <v>1252</v>
      </c>
      <c r="D71" s="263">
        <v>0.5</v>
      </c>
      <c r="E71" s="264">
        <v>0.5</v>
      </c>
      <c r="F71" s="264"/>
      <c r="G71" s="263"/>
      <c r="H71" s="264"/>
      <c r="I71" s="265">
        <v>8</v>
      </c>
      <c r="J71" s="275" t="s">
        <v>1237</v>
      </c>
    </row>
    <row r="72" spans="1:10" ht="47.25" x14ac:dyDescent="0.25">
      <c r="A72" s="261">
        <v>66</v>
      </c>
      <c r="B72" s="267" t="s">
        <v>2137</v>
      </c>
      <c r="C72" s="262" t="s">
        <v>1252</v>
      </c>
      <c r="D72" s="263">
        <f>SUM(E72:H72)</f>
        <v>0.15</v>
      </c>
      <c r="E72" s="264">
        <v>0.15</v>
      </c>
      <c r="F72" s="264"/>
      <c r="G72" s="263"/>
      <c r="H72" s="264"/>
      <c r="I72" s="265">
        <v>5</v>
      </c>
      <c r="J72" s="270" t="s">
        <v>1240</v>
      </c>
    </row>
    <row r="73" spans="1:10" ht="63" x14ac:dyDescent="0.25">
      <c r="A73" s="261">
        <v>67</v>
      </c>
      <c r="B73" s="267" t="s">
        <v>1253</v>
      </c>
      <c r="C73" s="262" t="s">
        <v>1196</v>
      </c>
      <c r="D73" s="263">
        <f>SUM(E73:H73)</f>
        <v>0.5</v>
      </c>
      <c r="E73" s="264">
        <v>0.5</v>
      </c>
      <c r="F73" s="264"/>
      <c r="G73" s="263"/>
      <c r="H73" s="264"/>
      <c r="I73" s="265">
        <v>3</v>
      </c>
      <c r="J73" s="275" t="s">
        <v>1237</v>
      </c>
    </row>
    <row r="74" spans="1:10" ht="47.25" x14ac:dyDescent="0.25">
      <c r="A74" s="261">
        <v>68</v>
      </c>
      <c r="B74" s="262" t="s">
        <v>1254</v>
      </c>
      <c r="C74" s="262" t="s">
        <v>1209</v>
      </c>
      <c r="D74" s="263">
        <f>SUM(E74:H74)</f>
        <v>0.3</v>
      </c>
      <c r="E74" s="264">
        <v>0.3</v>
      </c>
      <c r="F74" s="264"/>
      <c r="G74" s="263"/>
      <c r="H74" s="264"/>
      <c r="I74" s="265">
        <v>4</v>
      </c>
      <c r="J74" s="270" t="s">
        <v>1240</v>
      </c>
    </row>
    <row r="75" spans="1:10" ht="47.25" x14ac:dyDescent="0.25">
      <c r="A75" s="261">
        <v>69</v>
      </c>
      <c r="B75" s="267" t="s">
        <v>1255</v>
      </c>
      <c r="C75" s="262" t="s">
        <v>1189</v>
      </c>
      <c r="D75" s="263">
        <f>SUM(E75:H75)</f>
        <v>0.6</v>
      </c>
      <c r="E75" s="264"/>
      <c r="F75" s="264"/>
      <c r="G75" s="263"/>
      <c r="H75" s="264">
        <v>0.6</v>
      </c>
      <c r="I75" s="265">
        <v>3</v>
      </c>
      <c r="J75" s="270" t="s">
        <v>1240</v>
      </c>
    </row>
    <row r="76" spans="1:10" ht="47.25" x14ac:dyDescent="0.25">
      <c r="A76" s="261">
        <v>70</v>
      </c>
      <c r="B76" s="267" t="s">
        <v>1256</v>
      </c>
      <c r="C76" s="262" t="s">
        <v>1185</v>
      </c>
      <c r="D76" s="263">
        <v>0.6</v>
      </c>
      <c r="E76" s="264">
        <v>0.6</v>
      </c>
      <c r="F76" s="264"/>
      <c r="G76" s="263"/>
      <c r="H76" s="264"/>
      <c r="I76" s="265">
        <v>6</v>
      </c>
      <c r="J76" s="270" t="s">
        <v>1240</v>
      </c>
    </row>
    <row r="77" spans="1:10" ht="63" x14ac:dyDescent="0.25">
      <c r="A77" s="261">
        <v>71</v>
      </c>
      <c r="B77" s="262" t="s">
        <v>1257</v>
      </c>
      <c r="C77" s="262" t="s">
        <v>1183</v>
      </c>
      <c r="D77" s="263">
        <v>0.3</v>
      </c>
      <c r="E77" s="264">
        <v>0.3</v>
      </c>
      <c r="F77" s="264"/>
      <c r="G77" s="263"/>
      <c r="H77" s="264"/>
      <c r="I77" s="265">
        <v>3</v>
      </c>
      <c r="J77" s="275" t="s">
        <v>1237</v>
      </c>
    </row>
    <row r="78" spans="1:10" ht="47.25" x14ac:dyDescent="0.25">
      <c r="A78" s="261">
        <v>72</v>
      </c>
      <c r="B78" s="262" t="s">
        <v>1258</v>
      </c>
      <c r="C78" s="262" t="s">
        <v>1186</v>
      </c>
      <c r="D78" s="263">
        <v>0.2</v>
      </c>
      <c r="E78" s="264">
        <v>0.2</v>
      </c>
      <c r="F78" s="264"/>
      <c r="G78" s="263"/>
      <c r="H78" s="264"/>
      <c r="I78" s="265">
        <v>3</v>
      </c>
      <c r="J78" s="270" t="s">
        <v>1240</v>
      </c>
    </row>
    <row r="79" spans="1:10" ht="94.5" x14ac:dyDescent="0.25">
      <c r="A79" s="261">
        <v>73</v>
      </c>
      <c r="B79" s="267" t="s">
        <v>1259</v>
      </c>
      <c r="C79" s="262" t="s">
        <v>1243</v>
      </c>
      <c r="D79" s="263">
        <v>2.7</v>
      </c>
      <c r="E79" s="264">
        <v>2.7</v>
      </c>
      <c r="F79" s="264"/>
      <c r="G79" s="263"/>
      <c r="H79" s="264"/>
      <c r="I79" s="265">
        <v>3</v>
      </c>
      <c r="J79" s="270" t="s">
        <v>1260</v>
      </c>
    </row>
    <row r="80" spans="1:10" ht="47.25" x14ac:dyDescent="0.25">
      <c r="A80" s="261">
        <v>74</v>
      </c>
      <c r="B80" s="267" t="s">
        <v>2138</v>
      </c>
      <c r="C80" s="262" t="s">
        <v>1243</v>
      </c>
      <c r="D80" s="263">
        <v>0.2</v>
      </c>
      <c r="E80" s="264">
        <v>0.2</v>
      </c>
      <c r="F80" s="264"/>
      <c r="G80" s="263"/>
      <c r="H80" s="264"/>
      <c r="I80" s="265">
        <v>3</v>
      </c>
      <c r="J80" s="270" t="s">
        <v>1240</v>
      </c>
    </row>
    <row r="81" spans="1:10" ht="63" x14ac:dyDescent="0.25">
      <c r="A81" s="261">
        <v>75</v>
      </c>
      <c r="B81" s="262" t="s">
        <v>1261</v>
      </c>
      <c r="C81" s="262" t="s">
        <v>1245</v>
      </c>
      <c r="D81" s="263">
        <v>0.14000000000000001</v>
      </c>
      <c r="E81" s="264"/>
      <c r="F81" s="264"/>
      <c r="G81" s="263"/>
      <c r="H81" s="264">
        <v>0.14000000000000001</v>
      </c>
      <c r="I81" s="265">
        <v>6</v>
      </c>
      <c r="J81" s="275" t="s">
        <v>1237</v>
      </c>
    </row>
    <row r="82" spans="1:10" ht="47.25" x14ac:dyDescent="0.25">
      <c r="A82" s="261">
        <v>76</v>
      </c>
      <c r="B82" s="262" t="s">
        <v>1262</v>
      </c>
      <c r="C82" s="262" t="s">
        <v>1216</v>
      </c>
      <c r="D82" s="263">
        <v>0.5</v>
      </c>
      <c r="E82" s="264">
        <v>0.5</v>
      </c>
      <c r="F82" s="264"/>
      <c r="G82" s="263"/>
      <c r="H82" s="264"/>
      <c r="I82" s="265">
        <v>3</v>
      </c>
      <c r="J82" s="270" t="s">
        <v>1240</v>
      </c>
    </row>
    <row r="83" spans="1:10" ht="47.25" x14ac:dyDescent="0.25">
      <c r="A83" s="261">
        <v>77</v>
      </c>
      <c r="B83" s="262" t="s">
        <v>1263</v>
      </c>
      <c r="C83" s="262" t="s">
        <v>1181</v>
      </c>
      <c r="D83" s="263">
        <v>1.17</v>
      </c>
      <c r="E83" s="264">
        <v>1.17</v>
      </c>
      <c r="F83" s="264"/>
      <c r="G83" s="263"/>
      <c r="H83" s="264"/>
      <c r="I83" s="265">
        <v>4</v>
      </c>
      <c r="J83" s="270" t="s">
        <v>1240</v>
      </c>
    </row>
    <row r="84" spans="1:10" ht="47.25" x14ac:dyDescent="0.25">
      <c r="A84" s="261">
        <v>78</v>
      </c>
      <c r="B84" s="262" t="s">
        <v>1264</v>
      </c>
      <c r="C84" s="262" t="s">
        <v>1218</v>
      </c>
      <c r="D84" s="263">
        <v>1</v>
      </c>
      <c r="E84" s="264">
        <v>1</v>
      </c>
      <c r="F84" s="264"/>
      <c r="G84" s="263"/>
      <c r="H84" s="264"/>
      <c r="I84" s="265">
        <v>6</v>
      </c>
      <c r="J84" s="270" t="s">
        <v>1240</v>
      </c>
    </row>
    <row r="85" spans="1:10" ht="47.25" x14ac:dyDescent="0.25">
      <c r="A85" s="261">
        <v>79</v>
      </c>
      <c r="B85" s="262" t="s">
        <v>1265</v>
      </c>
      <c r="C85" s="262" t="s">
        <v>1218</v>
      </c>
      <c r="D85" s="263">
        <v>0.04</v>
      </c>
      <c r="E85" s="264"/>
      <c r="F85" s="264"/>
      <c r="G85" s="263"/>
      <c r="H85" s="264">
        <v>0.04</v>
      </c>
      <c r="I85" s="265">
        <v>3</v>
      </c>
      <c r="J85" s="267" t="s">
        <v>1228</v>
      </c>
    </row>
    <row r="86" spans="1:10" ht="63" x14ac:dyDescent="0.25">
      <c r="A86" s="261">
        <v>80</v>
      </c>
      <c r="B86" s="262" t="s">
        <v>1266</v>
      </c>
      <c r="C86" s="262" t="s">
        <v>1186</v>
      </c>
      <c r="D86" s="263">
        <v>0.8</v>
      </c>
      <c r="E86" s="264">
        <v>0.8</v>
      </c>
      <c r="F86" s="264"/>
      <c r="G86" s="263"/>
      <c r="H86" s="264"/>
      <c r="I86" s="265">
        <v>4</v>
      </c>
      <c r="J86" s="275" t="s">
        <v>1237</v>
      </c>
    </row>
    <row r="87" spans="1:10" ht="47.25" x14ac:dyDescent="0.25">
      <c r="A87" s="261">
        <v>81</v>
      </c>
      <c r="B87" s="267" t="s">
        <v>1267</v>
      </c>
      <c r="C87" s="262" t="s">
        <v>1179</v>
      </c>
      <c r="D87" s="263">
        <v>5</v>
      </c>
      <c r="E87" s="264">
        <v>5</v>
      </c>
      <c r="F87" s="264"/>
      <c r="G87" s="263"/>
      <c r="H87" s="264"/>
      <c r="I87" s="265">
        <v>3</v>
      </c>
      <c r="J87" s="270" t="s">
        <v>1240</v>
      </c>
    </row>
    <row r="88" spans="1:10" ht="47.25" x14ac:dyDescent="0.25">
      <c r="A88" s="261">
        <v>82</v>
      </c>
      <c r="B88" s="267" t="s">
        <v>1268</v>
      </c>
      <c r="C88" s="262" t="s">
        <v>1185</v>
      </c>
      <c r="D88" s="263">
        <v>0.3</v>
      </c>
      <c r="E88" s="264"/>
      <c r="F88" s="264"/>
      <c r="G88" s="263"/>
      <c r="H88" s="264">
        <v>0.3</v>
      </c>
      <c r="I88" s="265">
        <v>6</v>
      </c>
      <c r="J88" s="270" t="s">
        <v>1240</v>
      </c>
    </row>
    <row r="89" spans="1:10" ht="47.25" x14ac:dyDescent="0.25">
      <c r="A89" s="261">
        <v>83</v>
      </c>
      <c r="B89" s="267" t="s">
        <v>1269</v>
      </c>
      <c r="C89" s="262" t="s">
        <v>1196</v>
      </c>
      <c r="D89" s="263">
        <v>0.22</v>
      </c>
      <c r="E89" s="264">
        <v>0.22</v>
      </c>
      <c r="F89" s="264"/>
      <c r="G89" s="263"/>
      <c r="H89" s="264"/>
      <c r="I89" s="265">
        <v>3</v>
      </c>
      <c r="J89" s="270" t="s">
        <v>1240</v>
      </c>
    </row>
    <row r="90" spans="1:10" ht="47.25" x14ac:dyDescent="0.25">
      <c r="A90" s="261">
        <v>84</v>
      </c>
      <c r="B90" s="267" t="s">
        <v>1270</v>
      </c>
      <c r="C90" s="262" t="s">
        <v>1168</v>
      </c>
      <c r="D90" s="263">
        <f>SUM(E90:H90)</f>
        <v>0.2</v>
      </c>
      <c r="E90" s="264">
        <v>0.2</v>
      </c>
      <c r="F90" s="264"/>
      <c r="G90" s="263"/>
      <c r="H90" s="264"/>
      <c r="I90" s="265">
        <v>6</v>
      </c>
      <c r="J90" s="270" t="s">
        <v>1240</v>
      </c>
    </row>
    <row r="91" spans="1:10" ht="47.25" x14ac:dyDescent="0.25">
      <c r="A91" s="261">
        <v>85</v>
      </c>
      <c r="B91" s="262" t="s">
        <v>1271</v>
      </c>
      <c r="C91" s="262" t="s">
        <v>1196</v>
      </c>
      <c r="D91" s="281">
        <v>0.5</v>
      </c>
      <c r="E91" s="264">
        <v>0.5</v>
      </c>
      <c r="F91" s="264"/>
      <c r="G91" s="186"/>
      <c r="H91" s="264"/>
      <c r="I91" s="265">
        <v>3</v>
      </c>
      <c r="J91" s="270" t="s">
        <v>1240</v>
      </c>
    </row>
    <row r="92" spans="1:10" ht="63" x14ac:dyDescent="0.25">
      <c r="A92" s="261">
        <v>86</v>
      </c>
      <c r="B92" s="267" t="s">
        <v>1272</v>
      </c>
      <c r="C92" s="262" t="s">
        <v>1273</v>
      </c>
      <c r="D92" s="263">
        <f>SUM(E92:H92)</f>
        <v>0.5</v>
      </c>
      <c r="E92" s="264">
        <v>0.5</v>
      </c>
      <c r="F92" s="264"/>
      <c r="G92" s="263"/>
      <c r="H92" s="264"/>
      <c r="I92" s="265">
        <v>3</v>
      </c>
      <c r="J92" s="275" t="s">
        <v>1237</v>
      </c>
    </row>
    <row r="93" spans="1:10" ht="47.25" x14ac:dyDescent="0.25">
      <c r="A93" s="261">
        <v>87</v>
      </c>
      <c r="B93" s="267" t="s">
        <v>1274</v>
      </c>
      <c r="C93" s="262" t="s">
        <v>1275</v>
      </c>
      <c r="D93" s="263">
        <v>13.8</v>
      </c>
      <c r="E93" s="264">
        <v>13.8</v>
      </c>
      <c r="F93" s="264"/>
      <c r="G93" s="263"/>
      <c r="H93" s="264"/>
      <c r="I93" s="265">
        <v>3</v>
      </c>
      <c r="J93" s="267" t="s">
        <v>1228</v>
      </c>
    </row>
    <row r="94" spans="1:10" ht="47.25" x14ac:dyDescent="0.25">
      <c r="A94" s="261">
        <v>88</v>
      </c>
      <c r="B94" s="267" t="s">
        <v>1274</v>
      </c>
      <c r="C94" s="267" t="s">
        <v>1276</v>
      </c>
      <c r="D94" s="263">
        <v>1.2</v>
      </c>
      <c r="E94" s="264">
        <v>1.2</v>
      </c>
      <c r="F94" s="264"/>
      <c r="G94" s="282"/>
      <c r="H94" s="264"/>
      <c r="I94" s="265">
        <v>3</v>
      </c>
      <c r="J94" s="267" t="s">
        <v>1228</v>
      </c>
    </row>
    <row r="95" spans="1:10" ht="47.25" x14ac:dyDescent="0.25">
      <c r="A95" s="261">
        <v>89</v>
      </c>
      <c r="B95" s="267" t="s">
        <v>1277</v>
      </c>
      <c r="C95" s="266" t="s">
        <v>1172</v>
      </c>
      <c r="D95" s="263">
        <v>8.0000000000000002E-3</v>
      </c>
      <c r="E95" s="264"/>
      <c r="F95" s="264"/>
      <c r="G95" s="283"/>
      <c r="H95" s="264">
        <v>8.0000000000000002E-3</v>
      </c>
      <c r="I95" s="265">
        <v>3</v>
      </c>
      <c r="J95" s="266" t="s">
        <v>1278</v>
      </c>
    </row>
    <row r="96" spans="1:10" ht="63" x14ac:dyDescent="0.25">
      <c r="A96" s="261">
        <v>90</v>
      </c>
      <c r="B96" s="262" t="s">
        <v>1279</v>
      </c>
      <c r="C96" s="266" t="s">
        <v>1172</v>
      </c>
      <c r="D96" s="284">
        <v>0.05</v>
      </c>
      <c r="E96" s="264"/>
      <c r="F96" s="264"/>
      <c r="G96" s="264">
        <v>0.05</v>
      </c>
      <c r="H96" s="264"/>
      <c r="I96" s="265">
        <v>3</v>
      </c>
      <c r="J96" s="275" t="s">
        <v>1223</v>
      </c>
    </row>
    <row r="97" spans="1:10" ht="47.25" x14ac:dyDescent="0.25">
      <c r="A97" s="261">
        <v>91</v>
      </c>
      <c r="B97" s="267" t="s">
        <v>2139</v>
      </c>
      <c r="C97" s="262" t="s">
        <v>1172</v>
      </c>
      <c r="D97" s="263">
        <v>1.4</v>
      </c>
      <c r="E97" s="264">
        <v>1.4</v>
      </c>
      <c r="F97" s="264"/>
      <c r="G97" s="282"/>
      <c r="H97" s="264"/>
      <c r="I97" s="265">
        <v>3</v>
      </c>
      <c r="J97" s="270" t="s">
        <v>1240</v>
      </c>
    </row>
    <row r="98" spans="1:10" ht="39.75" customHeight="1" x14ac:dyDescent="0.25">
      <c r="A98" s="261">
        <v>92</v>
      </c>
      <c r="B98" s="267" t="s">
        <v>2140</v>
      </c>
      <c r="C98" s="285" t="s">
        <v>1245</v>
      </c>
      <c r="D98" s="263">
        <v>1</v>
      </c>
      <c r="E98" s="264">
        <v>1</v>
      </c>
      <c r="F98" s="264"/>
      <c r="G98" s="268"/>
      <c r="H98" s="264"/>
      <c r="I98" s="265">
        <v>3</v>
      </c>
      <c r="J98" s="275" t="s">
        <v>2125</v>
      </c>
    </row>
    <row r="99" spans="1:10" ht="41.25" customHeight="1" x14ac:dyDescent="0.25">
      <c r="A99" s="261">
        <v>93</v>
      </c>
      <c r="B99" s="267" t="s">
        <v>2141</v>
      </c>
      <c r="C99" s="262" t="s">
        <v>1216</v>
      </c>
      <c r="D99" s="263">
        <v>0.2</v>
      </c>
      <c r="E99" s="264">
        <v>0.2</v>
      </c>
      <c r="F99" s="264"/>
      <c r="G99" s="263"/>
      <c r="H99" s="264"/>
      <c r="I99" s="265">
        <v>4</v>
      </c>
      <c r="J99" s="275" t="s">
        <v>2125</v>
      </c>
    </row>
    <row r="100" spans="1:10" ht="31.5" x14ac:dyDescent="0.25">
      <c r="A100" s="261">
        <v>94</v>
      </c>
      <c r="B100" s="267" t="s">
        <v>1280</v>
      </c>
      <c r="C100" s="266" t="s">
        <v>1185</v>
      </c>
      <c r="D100" s="263">
        <v>0.7</v>
      </c>
      <c r="E100" s="263">
        <v>0.7</v>
      </c>
      <c r="F100" s="264"/>
      <c r="G100" s="268"/>
      <c r="H100" s="264"/>
      <c r="I100" s="265">
        <v>5</v>
      </c>
      <c r="J100" s="275" t="s">
        <v>2125</v>
      </c>
    </row>
    <row r="101" spans="1:10" ht="31.5" x14ac:dyDescent="0.25">
      <c r="A101" s="261">
        <v>95</v>
      </c>
      <c r="B101" s="267" t="s">
        <v>1281</v>
      </c>
      <c r="C101" s="266" t="s">
        <v>1170</v>
      </c>
      <c r="D101" s="263">
        <v>0.53</v>
      </c>
      <c r="E101" s="264">
        <v>0.53</v>
      </c>
      <c r="F101" s="264"/>
      <c r="G101" s="268"/>
      <c r="H101" s="264"/>
      <c r="I101" s="265">
        <v>5</v>
      </c>
      <c r="J101" s="275" t="s">
        <v>2125</v>
      </c>
    </row>
    <row r="102" spans="1:10" ht="31.5" x14ac:dyDescent="0.25">
      <c r="A102" s="261">
        <v>96</v>
      </c>
      <c r="B102" s="267" t="s">
        <v>1282</v>
      </c>
      <c r="C102" s="266" t="s">
        <v>1170</v>
      </c>
      <c r="D102" s="263">
        <v>0.1</v>
      </c>
      <c r="E102" s="264">
        <v>0.1</v>
      </c>
      <c r="F102" s="264"/>
      <c r="G102" s="268"/>
      <c r="H102" s="264"/>
      <c r="I102" s="265">
        <v>3</v>
      </c>
      <c r="J102" s="275" t="s">
        <v>2125</v>
      </c>
    </row>
    <row r="103" spans="1:10" ht="31.5" x14ac:dyDescent="0.25">
      <c r="A103" s="261">
        <v>97</v>
      </c>
      <c r="B103" s="267" t="s">
        <v>1283</v>
      </c>
      <c r="C103" s="267" t="s">
        <v>1175</v>
      </c>
      <c r="D103" s="263">
        <v>0.5</v>
      </c>
      <c r="E103" s="264">
        <v>0.5</v>
      </c>
      <c r="F103" s="264"/>
      <c r="G103" s="268"/>
      <c r="H103" s="264"/>
      <c r="I103" s="265">
        <v>3</v>
      </c>
      <c r="J103" s="275" t="s">
        <v>2125</v>
      </c>
    </row>
    <row r="104" spans="1:10" ht="31.5" x14ac:dyDescent="0.25">
      <c r="A104" s="261">
        <v>98</v>
      </c>
      <c r="B104" s="267" t="s">
        <v>1284</v>
      </c>
      <c r="C104" s="277" t="s">
        <v>1218</v>
      </c>
      <c r="D104" s="263">
        <v>13.88</v>
      </c>
      <c r="E104" s="264">
        <v>13.88</v>
      </c>
      <c r="F104" s="264"/>
      <c r="G104" s="268"/>
      <c r="H104" s="264"/>
      <c r="I104" s="265">
        <v>5</v>
      </c>
      <c r="J104" s="275" t="s">
        <v>2125</v>
      </c>
    </row>
    <row r="105" spans="1:10" ht="31.5" x14ac:dyDescent="0.25">
      <c r="A105" s="261">
        <v>99</v>
      </c>
      <c r="B105" s="262" t="s">
        <v>1285</v>
      </c>
      <c r="C105" s="262" t="s">
        <v>1243</v>
      </c>
      <c r="D105" s="263">
        <v>0.3</v>
      </c>
      <c r="E105" s="264">
        <v>0.3</v>
      </c>
      <c r="F105" s="264"/>
      <c r="G105" s="263"/>
      <c r="H105" s="264"/>
      <c r="I105" s="265">
        <v>3</v>
      </c>
      <c r="J105" s="275" t="s">
        <v>2125</v>
      </c>
    </row>
    <row r="106" spans="1:10" ht="31.5" x14ac:dyDescent="0.25">
      <c r="A106" s="261">
        <v>100</v>
      </c>
      <c r="B106" s="262" t="s">
        <v>1286</v>
      </c>
      <c r="C106" s="262" t="s">
        <v>1172</v>
      </c>
      <c r="D106" s="263">
        <v>0.48</v>
      </c>
      <c r="E106" s="264">
        <v>0.48</v>
      </c>
      <c r="F106" s="264"/>
      <c r="G106" s="263"/>
      <c r="H106" s="264"/>
      <c r="I106" s="265">
        <v>3</v>
      </c>
      <c r="J106" s="275" t="s">
        <v>2125</v>
      </c>
    </row>
    <row r="107" spans="1:10" ht="42.75" customHeight="1" x14ac:dyDescent="0.25">
      <c r="A107" s="261">
        <v>101</v>
      </c>
      <c r="B107" s="267" t="s">
        <v>2142</v>
      </c>
      <c r="C107" s="262" t="s">
        <v>1184</v>
      </c>
      <c r="D107" s="264">
        <v>0.02</v>
      </c>
      <c r="E107" s="264">
        <v>0.02</v>
      </c>
      <c r="F107" s="264"/>
      <c r="G107" s="263"/>
      <c r="H107" s="264"/>
      <c r="I107" s="265">
        <v>3</v>
      </c>
      <c r="J107" s="275" t="s">
        <v>2125</v>
      </c>
    </row>
    <row r="108" spans="1:10" ht="42.75" customHeight="1" x14ac:dyDescent="0.25">
      <c r="A108" s="261">
        <v>102</v>
      </c>
      <c r="B108" s="267" t="s">
        <v>2143</v>
      </c>
      <c r="C108" s="262" t="s">
        <v>1243</v>
      </c>
      <c r="D108" s="264">
        <v>1</v>
      </c>
      <c r="E108" s="264"/>
      <c r="F108" s="264"/>
      <c r="G108" s="263"/>
      <c r="H108" s="264">
        <v>1</v>
      </c>
      <c r="I108" s="265">
        <v>3</v>
      </c>
      <c r="J108" s="275" t="s">
        <v>2125</v>
      </c>
    </row>
    <row r="109" spans="1:10" ht="31.5" x14ac:dyDescent="0.25">
      <c r="A109" s="261">
        <v>103</v>
      </c>
      <c r="B109" s="141" t="s">
        <v>1287</v>
      </c>
      <c r="C109" s="266" t="s">
        <v>1189</v>
      </c>
      <c r="D109" s="263">
        <v>5</v>
      </c>
      <c r="E109" s="264"/>
      <c r="F109" s="264"/>
      <c r="G109" s="268"/>
      <c r="H109" s="264">
        <v>5</v>
      </c>
      <c r="I109" s="265">
        <v>3</v>
      </c>
      <c r="J109" s="275" t="s">
        <v>2125</v>
      </c>
    </row>
    <row r="110" spans="1:10" ht="36" customHeight="1" x14ac:dyDescent="0.25">
      <c r="A110" s="261">
        <v>104</v>
      </c>
      <c r="B110" s="262" t="s">
        <v>1288</v>
      </c>
      <c r="C110" s="262" t="s">
        <v>1273</v>
      </c>
      <c r="D110" s="263">
        <v>0.5</v>
      </c>
      <c r="E110" s="264">
        <v>0.5</v>
      </c>
      <c r="F110" s="264"/>
      <c r="G110" s="263"/>
      <c r="H110" s="264"/>
      <c r="I110" s="286">
        <v>3</v>
      </c>
      <c r="J110" s="275" t="s">
        <v>2125</v>
      </c>
    </row>
    <row r="111" spans="1:10" ht="31.5" x14ac:dyDescent="0.25">
      <c r="A111" s="261">
        <v>105</v>
      </c>
      <c r="B111" s="262" t="s">
        <v>1289</v>
      </c>
      <c r="C111" s="262" t="s">
        <v>1185</v>
      </c>
      <c r="D111" s="263">
        <v>0.3</v>
      </c>
      <c r="E111" s="264">
        <v>0.3</v>
      </c>
      <c r="F111" s="264"/>
      <c r="G111" s="263"/>
      <c r="H111" s="264"/>
      <c r="I111" s="265">
        <v>3</v>
      </c>
      <c r="J111" s="275" t="s">
        <v>2125</v>
      </c>
    </row>
    <row r="112" spans="1:10" ht="41.25" customHeight="1" x14ac:dyDescent="0.25">
      <c r="A112" s="261">
        <v>106</v>
      </c>
      <c r="B112" s="262" t="s">
        <v>1290</v>
      </c>
      <c r="C112" s="262" t="s">
        <v>1184</v>
      </c>
      <c r="D112" s="263">
        <v>0.3</v>
      </c>
      <c r="E112" s="263">
        <v>0.3</v>
      </c>
      <c r="F112" s="264"/>
      <c r="G112" s="263"/>
      <c r="H112" s="264"/>
      <c r="I112" s="265">
        <v>6</v>
      </c>
      <c r="J112" s="275" t="s">
        <v>2125</v>
      </c>
    </row>
    <row r="113" spans="1:10" ht="39.75" customHeight="1" x14ac:dyDescent="0.25">
      <c r="A113" s="261">
        <v>107</v>
      </c>
      <c r="B113" s="267" t="s">
        <v>1291</v>
      </c>
      <c r="C113" s="262" t="s">
        <v>1245</v>
      </c>
      <c r="D113" s="263">
        <f>SUM(E113:H113)</f>
        <v>0.15</v>
      </c>
      <c r="E113" s="264">
        <v>0.15</v>
      </c>
      <c r="F113" s="264"/>
      <c r="G113" s="263"/>
      <c r="H113" s="264"/>
      <c r="I113" s="265">
        <v>3</v>
      </c>
      <c r="J113" s="275" t="s">
        <v>2125</v>
      </c>
    </row>
    <row r="114" spans="1:10" ht="40.5" customHeight="1" x14ac:dyDescent="0.25">
      <c r="A114" s="261">
        <v>108</v>
      </c>
      <c r="B114" s="267" t="s">
        <v>2144</v>
      </c>
      <c r="C114" s="262" t="s">
        <v>1292</v>
      </c>
      <c r="D114" s="263">
        <v>0.3</v>
      </c>
      <c r="E114" s="264">
        <v>0.3</v>
      </c>
      <c r="F114" s="264"/>
      <c r="G114" s="263"/>
      <c r="H114" s="264"/>
      <c r="I114" s="265">
        <v>3</v>
      </c>
      <c r="J114" s="275" t="s">
        <v>2125</v>
      </c>
    </row>
    <row r="115" spans="1:10" ht="38.25" customHeight="1" x14ac:dyDescent="0.25">
      <c r="A115" s="261">
        <v>109</v>
      </c>
      <c r="B115" s="267" t="s">
        <v>2145</v>
      </c>
      <c r="C115" s="262" t="s">
        <v>1292</v>
      </c>
      <c r="D115" s="264">
        <v>0.2</v>
      </c>
      <c r="E115" s="264">
        <v>0.2</v>
      </c>
      <c r="F115" s="264"/>
      <c r="G115" s="263"/>
      <c r="H115" s="264"/>
      <c r="I115" s="265">
        <v>3</v>
      </c>
      <c r="J115" s="275" t="s">
        <v>2125</v>
      </c>
    </row>
    <row r="116" spans="1:10" ht="46.5" customHeight="1" x14ac:dyDescent="0.25">
      <c r="A116" s="261">
        <v>110</v>
      </c>
      <c r="B116" s="267" t="s">
        <v>1293</v>
      </c>
      <c r="C116" s="262" t="s">
        <v>1209</v>
      </c>
      <c r="D116" s="263">
        <f>SUM(E116:H116)</f>
        <v>0.4</v>
      </c>
      <c r="E116" s="264">
        <v>0.4</v>
      </c>
      <c r="F116" s="264"/>
      <c r="G116" s="263"/>
      <c r="H116" s="264"/>
      <c r="I116" s="265">
        <v>3</v>
      </c>
      <c r="J116" s="275" t="s">
        <v>2125</v>
      </c>
    </row>
    <row r="117" spans="1:10" ht="31.5" x14ac:dyDescent="0.25">
      <c r="A117" s="261">
        <v>111</v>
      </c>
      <c r="B117" s="262" t="s">
        <v>1294</v>
      </c>
      <c r="C117" s="262" t="s">
        <v>1172</v>
      </c>
      <c r="D117" s="263">
        <v>0.23</v>
      </c>
      <c r="E117" s="264">
        <v>0.23</v>
      </c>
      <c r="F117" s="264"/>
      <c r="G117" s="263"/>
      <c r="H117" s="264"/>
      <c r="I117" s="265">
        <v>5</v>
      </c>
      <c r="J117" s="275" t="s">
        <v>2125</v>
      </c>
    </row>
    <row r="118" spans="1:10" ht="31.5" x14ac:dyDescent="0.25">
      <c r="A118" s="261">
        <v>112</v>
      </c>
      <c r="B118" s="262" t="s">
        <v>1295</v>
      </c>
      <c r="C118" s="262" t="s">
        <v>1175</v>
      </c>
      <c r="D118" s="263">
        <v>0.05</v>
      </c>
      <c r="E118" s="264">
        <v>0.05</v>
      </c>
      <c r="F118" s="264"/>
      <c r="G118" s="263"/>
      <c r="H118" s="264"/>
      <c r="I118" s="265">
        <v>3</v>
      </c>
      <c r="J118" s="275" t="s">
        <v>2125</v>
      </c>
    </row>
    <row r="119" spans="1:10" ht="62.25" customHeight="1" x14ac:dyDescent="0.25">
      <c r="A119" s="261">
        <v>113</v>
      </c>
      <c r="B119" s="267" t="s">
        <v>1296</v>
      </c>
      <c r="C119" s="267" t="s">
        <v>1297</v>
      </c>
      <c r="D119" s="263">
        <v>1.89</v>
      </c>
      <c r="E119" s="264">
        <v>1.59</v>
      </c>
      <c r="F119" s="264"/>
      <c r="G119" s="263"/>
      <c r="H119" s="264">
        <v>0.3</v>
      </c>
      <c r="I119" s="265">
        <v>3</v>
      </c>
      <c r="J119" s="275" t="s">
        <v>2125</v>
      </c>
    </row>
    <row r="120" spans="1:10" ht="38.25" customHeight="1" x14ac:dyDescent="0.25">
      <c r="A120" s="261">
        <v>114</v>
      </c>
      <c r="B120" s="267" t="s">
        <v>1298</v>
      </c>
      <c r="C120" s="262" t="s">
        <v>1172</v>
      </c>
      <c r="D120" s="263">
        <v>0.4</v>
      </c>
      <c r="E120" s="264">
        <v>0.4</v>
      </c>
      <c r="F120" s="264"/>
      <c r="G120" s="263"/>
      <c r="H120" s="264"/>
      <c r="I120" s="146">
        <v>3</v>
      </c>
      <c r="J120" s="275" t="s">
        <v>2125</v>
      </c>
    </row>
    <row r="121" spans="1:10" ht="39.75" customHeight="1" x14ac:dyDescent="0.25">
      <c r="A121" s="261">
        <v>115</v>
      </c>
      <c r="B121" s="262" t="s">
        <v>1299</v>
      </c>
      <c r="C121" s="262" t="s">
        <v>1273</v>
      </c>
      <c r="D121" s="263">
        <v>0.12</v>
      </c>
      <c r="E121" s="264">
        <v>0.09</v>
      </c>
      <c r="F121" s="264">
        <v>0.03</v>
      </c>
      <c r="G121" s="263"/>
      <c r="H121" s="264"/>
      <c r="I121" s="265">
        <v>4</v>
      </c>
      <c r="J121" s="275" t="s">
        <v>2125</v>
      </c>
    </row>
    <row r="122" spans="1:10" ht="31.5" x14ac:dyDescent="0.25">
      <c r="A122" s="261">
        <v>116</v>
      </c>
      <c r="B122" s="262" t="s">
        <v>1300</v>
      </c>
      <c r="C122" s="262" t="s">
        <v>1175</v>
      </c>
      <c r="D122" s="263">
        <v>0.3</v>
      </c>
      <c r="E122" s="264">
        <v>0.3</v>
      </c>
      <c r="F122" s="264"/>
      <c r="G122" s="263"/>
      <c r="H122" s="264"/>
      <c r="I122" s="265">
        <v>3</v>
      </c>
      <c r="J122" s="275" t="s">
        <v>2125</v>
      </c>
    </row>
    <row r="123" spans="1:10" ht="31.5" x14ac:dyDescent="0.25">
      <c r="A123" s="261">
        <v>117</v>
      </c>
      <c r="B123" s="262" t="s">
        <v>1301</v>
      </c>
      <c r="C123" s="262" t="s">
        <v>1179</v>
      </c>
      <c r="D123" s="263">
        <v>10</v>
      </c>
      <c r="E123" s="264">
        <v>3.22</v>
      </c>
      <c r="F123" s="264"/>
      <c r="G123" s="264">
        <v>6.7799999999999994</v>
      </c>
      <c r="H123" s="264"/>
      <c r="I123" s="265">
        <v>3</v>
      </c>
      <c r="J123" s="275" t="s">
        <v>2125</v>
      </c>
    </row>
    <row r="124" spans="1:10" s="22" customFormat="1" ht="27.75" customHeight="1" x14ac:dyDescent="0.25">
      <c r="A124" s="591" t="s">
        <v>494</v>
      </c>
      <c r="B124" s="591"/>
      <c r="C124" s="591"/>
      <c r="D124" s="106">
        <f>SUM(D7:D123)</f>
        <v>175.35800000000006</v>
      </c>
      <c r="E124" s="106">
        <f>SUM(E7:E123)</f>
        <v>151.60000000000008</v>
      </c>
      <c r="F124" s="106">
        <f>SUM(F7:F123)</f>
        <v>0.03</v>
      </c>
      <c r="G124" s="106">
        <f>SUM(G7:G123)</f>
        <v>7.84</v>
      </c>
      <c r="H124" s="106">
        <f>SUM(H7:H123)</f>
        <v>15.888</v>
      </c>
      <c r="I124" s="3"/>
      <c r="J124" s="105"/>
    </row>
  </sheetData>
  <mergeCells count="10">
    <mergeCell ref="A124:C124"/>
    <mergeCell ref="A2:J2"/>
    <mergeCell ref="A3:J3"/>
    <mergeCell ref="A5:A6"/>
    <mergeCell ref="B5:B6"/>
    <mergeCell ref="C5:C6"/>
    <mergeCell ref="D5:D6"/>
    <mergeCell ref="E5:H5"/>
    <mergeCell ref="J5:J6"/>
    <mergeCell ref="I5:I6"/>
  </mergeCells>
  <pageMargins left="0.7" right="0.2" top="0.5" bottom="0.5" header="0.3" footer="0.3"/>
  <pageSetup paperSize="9" orientation="landscape" r:id="rId1"/>
  <headerFooter>
    <oddHeader>&amp;C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topLeftCell="A139" zoomScale="85" zoomScaleNormal="85" workbookViewId="0">
      <selection activeCell="J1" sqref="J1"/>
    </sheetView>
  </sheetViews>
  <sheetFormatPr defaultRowHeight="15.75" x14ac:dyDescent="0.25"/>
  <cols>
    <col min="1" max="1" width="5" style="498" customWidth="1"/>
    <col min="2" max="2" width="29" style="498" customWidth="1"/>
    <col min="3" max="3" width="20.375" style="498" customWidth="1"/>
    <col min="4" max="4" width="9" style="498"/>
    <col min="5" max="5" width="7.75" style="498" customWidth="1"/>
    <col min="6" max="6" width="7.25" style="498" customWidth="1"/>
    <col min="7" max="7" width="8.125" style="498" customWidth="1"/>
    <col min="8" max="8" width="6.5" style="498" customWidth="1"/>
    <col min="9" max="9" width="9.5" style="499" customWidth="1"/>
    <col min="10" max="10" width="25.375" style="498" customWidth="1"/>
    <col min="11" max="16384" width="9" style="498"/>
  </cols>
  <sheetData>
    <row r="1" spans="1:10" x14ac:dyDescent="0.25">
      <c r="J1" s="500" t="s">
        <v>2152</v>
      </c>
    </row>
    <row r="2" spans="1:10" ht="43.5" customHeight="1" x14ac:dyDescent="0.25">
      <c r="A2" s="614" t="s">
        <v>1530</v>
      </c>
      <c r="B2" s="615"/>
      <c r="C2" s="615"/>
      <c r="D2" s="615"/>
      <c r="E2" s="615"/>
      <c r="F2" s="615"/>
      <c r="G2" s="615"/>
      <c r="H2" s="615"/>
      <c r="I2" s="615"/>
      <c r="J2" s="615"/>
    </row>
    <row r="3" spans="1:10" x14ac:dyDescent="0.25">
      <c r="A3" s="616" t="s">
        <v>2075</v>
      </c>
      <c r="B3" s="616"/>
      <c r="C3" s="616"/>
      <c r="D3" s="616"/>
      <c r="E3" s="616"/>
      <c r="F3" s="616"/>
      <c r="G3" s="616"/>
      <c r="H3" s="616"/>
      <c r="I3" s="616"/>
      <c r="J3" s="616"/>
    </row>
    <row r="4" spans="1:10" ht="9" customHeight="1" x14ac:dyDescent="0.25"/>
    <row r="5" spans="1:10" ht="24" customHeight="1" x14ac:dyDescent="0.25">
      <c r="A5" s="617" t="s">
        <v>0</v>
      </c>
      <c r="B5" s="618" t="s">
        <v>28</v>
      </c>
      <c r="C5" s="618" t="s">
        <v>29</v>
      </c>
      <c r="D5" s="618" t="s">
        <v>30</v>
      </c>
      <c r="E5" s="617" t="s">
        <v>10</v>
      </c>
      <c r="F5" s="617"/>
      <c r="G5" s="617"/>
      <c r="H5" s="617"/>
      <c r="I5" s="618" t="s">
        <v>186</v>
      </c>
      <c r="J5" s="617" t="s">
        <v>7</v>
      </c>
    </row>
    <row r="6" spans="1:10" ht="100.5" customHeight="1" x14ac:dyDescent="0.25">
      <c r="A6" s="617"/>
      <c r="B6" s="617"/>
      <c r="C6" s="617"/>
      <c r="D6" s="617"/>
      <c r="E6" s="501" t="s">
        <v>31</v>
      </c>
      <c r="F6" s="502" t="s">
        <v>1</v>
      </c>
      <c r="G6" s="501" t="s">
        <v>12</v>
      </c>
      <c r="H6" s="501" t="s">
        <v>379</v>
      </c>
      <c r="I6" s="617"/>
      <c r="J6" s="617"/>
    </row>
    <row r="7" spans="1:10" ht="36.75" customHeight="1" x14ac:dyDescent="0.25">
      <c r="A7" s="497">
        <v>1</v>
      </c>
      <c r="B7" s="191" t="s">
        <v>2165</v>
      </c>
      <c r="C7" s="191" t="s">
        <v>2166</v>
      </c>
      <c r="D7" s="189">
        <f>SUBTOTAL(9,E7:H7)</f>
        <v>6</v>
      </c>
      <c r="E7" s="189">
        <v>0</v>
      </c>
      <c r="F7" s="190"/>
      <c r="G7" s="190"/>
      <c r="H7" s="190">
        <v>6</v>
      </c>
      <c r="I7" s="199">
        <v>5</v>
      </c>
      <c r="J7" s="503" t="s">
        <v>1302</v>
      </c>
    </row>
    <row r="8" spans="1:10" ht="41.25" customHeight="1" x14ac:dyDescent="0.25">
      <c r="A8" s="188">
        <v>2</v>
      </c>
      <c r="B8" s="24" t="s">
        <v>1303</v>
      </c>
      <c r="C8" s="24" t="s">
        <v>1304</v>
      </c>
      <c r="D8" s="189">
        <f t="shared" ref="D8:D14" si="0">SUBTOTAL(9,E8:H8)</f>
        <v>0.11</v>
      </c>
      <c r="E8" s="189">
        <v>0.11</v>
      </c>
      <c r="F8" s="189"/>
      <c r="G8" s="189"/>
      <c r="H8" s="190"/>
      <c r="I8" s="199">
        <v>6</v>
      </c>
      <c r="J8" s="503" t="s">
        <v>1302</v>
      </c>
    </row>
    <row r="9" spans="1:10" ht="41.25" customHeight="1" x14ac:dyDescent="0.25">
      <c r="A9" s="188">
        <v>3</v>
      </c>
      <c r="B9" s="24" t="s">
        <v>1303</v>
      </c>
      <c r="C9" s="24" t="s">
        <v>1305</v>
      </c>
      <c r="D9" s="189">
        <f t="shared" si="0"/>
        <v>0.2</v>
      </c>
      <c r="E9" s="189">
        <v>0.2</v>
      </c>
      <c r="F9" s="189"/>
      <c r="G9" s="189"/>
      <c r="H9" s="190"/>
      <c r="I9" s="199">
        <v>7</v>
      </c>
      <c r="J9" s="503" t="s">
        <v>1302</v>
      </c>
    </row>
    <row r="10" spans="1:10" ht="41.25" customHeight="1" x14ac:dyDescent="0.25">
      <c r="A10" s="497">
        <v>4</v>
      </c>
      <c r="B10" s="24" t="s">
        <v>1303</v>
      </c>
      <c r="C10" s="24" t="s">
        <v>1306</v>
      </c>
      <c r="D10" s="189">
        <f t="shared" si="0"/>
        <v>0.18</v>
      </c>
      <c r="E10" s="189">
        <v>0.08</v>
      </c>
      <c r="F10" s="189"/>
      <c r="G10" s="189"/>
      <c r="H10" s="190">
        <v>0.1</v>
      </c>
      <c r="I10" s="199">
        <v>6</v>
      </c>
      <c r="J10" s="503" t="s">
        <v>1302</v>
      </c>
    </row>
    <row r="11" spans="1:10" ht="41.25" customHeight="1" x14ac:dyDescent="0.25">
      <c r="A11" s="188">
        <v>5</v>
      </c>
      <c r="B11" s="24" t="s">
        <v>1307</v>
      </c>
      <c r="C11" s="24" t="s">
        <v>1308</v>
      </c>
      <c r="D11" s="189">
        <f t="shared" si="0"/>
        <v>5</v>
      </c>
      <c r="E11" s="189">
        <v>5</v>
      </c>
      <c r="F11" s="189"/>
      <c r="G11" s="189"/>
      <c r="H11" s="190"/>
      <c r="I11" s="199">
        <v>7</v>
      </c>
      <c r="J11" s="503" t="s">
        <v>1302</v>
      </c>
    </row>
    <row r="12" spans="1:10" ht="69.75" customHeight="1" x14ac:dyDescent="0.25">
      <c r="A12" s="188">
        <v>6</v>
      </c>
      <c r="B12" s="24" t="s">
        <v>1309</v>
      </c>
      <c r="C12" s="24" t="s">
        <v>1310</v>
      </c>
      <c r="D12" s="189">
        <f t="shared" si="0"/>
        <v>57</v>
      </c>
      <c r="E12" s="189">
        <v>43.39</v>
      </c>
      <c r="F12" s="189"/>
      <c r="G12" s="189"/>
      <c r="H12" s="190">
        <v>13.61</v>
      </c>
      <c r="I12" s="199">
        <v>9</v>
      </c>
      <c r="J12" s="503" t="s">
        <v>1302</v>
      </c>
    </row>
    <row r="13" spans="1:10" ht="27" customHeight="1" x14ac:dyDescent="0.25">
      <c r="A13" s="497">
        <v>7</v>
      </c>
      <c r="B13" s="24" t="s">
        <v>1311</v>
      </c>
      <c r="C13" s="191" t="s">
        <v>1312</v>
      </c>
      <c r="D13" s="189">
        <f t="shared" si="0"/>
        <v>0.7</v>
      </c>
      <c r="E13" s="190"/>
      <c r="F13" s="190"/>
      <c r="G13" s="190"/>
      <c r="H13" s="190">
        <v>0.7</v>
      </c>
      <c r="I13" s="199">
        <v>8</v>
      </c>
      <c r="J13" s="503" t="s">
        <v>1302</v>
      </c>
    </row>
    <row r="14" spans="1:10" ht="35.25" customHeight="1" x14ac:dyDescent="0.25">
      <c r="A14" s="188">
        <v>8</v>
      </c>
      <c r="B14" s="191" t="s">
        <v>1313</v>
      </c>
      <c r="C14" s="191" t="s">
        <v>1314</v>
      </c>
      <c r="D14" s="189">
        <f t="shared" si="0"/>
        <v>0.79999999999999993</v>
      </c>
      <c r="E14" s="189">
        <v>0.7</v>
      </c>
      <c r="F14" s="189"/>
      <c r="G14" s="189"/>
      <c r="H14" s="190">
        <v>0.1</v>
      </c>
      <c r="I14" s="199">
        <v>10</v>
      </c>
      <c r="J14" s="503" t="s">
        <v>1302</v>
      </c>
    </row>
    <row r="15" spans="1:10" ht="45" customHeight="1" x14ac:dyDescent="0.25">
      <c r="A15" s="188">
        <v>9</v>
      </c>
      <c r="B15" s="192" t="s">
        <v>1315</v>
      </c>
      <c r="C15" s="191" t="s">
        <v>1316</v>
      </c>
      <c r="D15" s="189">
        <f t="shared" ref="D15:D20" si="1">SUBTOTAL(9,E15:H15)</f>
        <v>10.7</v>
      </c>
      <c r="E15" s="193">
        <v>3.14</v>
      </c>
      <c r="F15" s="190"/>
      <c r="G15" s="194"/>
      <c r="H15" s="190">
        <v>7.56</v>
      </c>
      <c r="I15" s="199">
        <v>7</v>
      </c>
      <c r="J15" s="503" t="s">
        <v>1302</v>
      </c>
    </row>
    <row r="16" spans="1:10" ht="45" customHeight="1" x14ac:dyDescent="0.25">
      <c r="A16" s="497">
        <v>10</v>
      </c>
      <c r="B16" s="24" t="s">
        <v>1317</v>
      </c>
      <c r="C16" s="24" t="s">
        <v>1318</v>
      </c>
      <c r="D16" s="189">
        <f t="shared" si="1"/>
        <v>2.17</v>
      </c>
      <c r="E16" s="189"/>
      <c r="F16" s="189"/>
      <c r="G16" s="189"/>
      <c r="H16" s="190">
        <v>2.17</v>
      </c>
      <c r="I16" s="199">
        <v>5</v>
      </c>
      <c r="J16" s="503" t="s">
        <v>1302</v>
      </c>
    </row>
    <row r="17" spans="1:10" ht="45" customHeight="1" x14ac:dyDescent="0.25">
      <c r="A17" s="188">
        <v>11</v>
      </c>
      <c r="B17" s="24" t="s">
        <v>1319</v>
      </c>
      <c r="C17" s="24" t="s">
        <v>1320</v>
      </c>
      <c r="D17" s="189">
        <f t="shared" si="1"/>
        <v>0.3</v>
      </c>
      <c r="E17" s="189">
        <v>0.3</v>
      </c>
      <c r="F17" s="189"/>
      <c r="G17" s="189"/>
      <c r="H17" s="190"/>
      <c r="I17" s="199">
        <v>5</v>
      </c>
      <c r="J17" s="503" t="str">
        <f>J16</f>
        <v>BT khi Nhà nước thu hồi đất</v>
      </c>
    </row>
    <row r="18" spans="1:10" ht="45" customHeight="1" x14ac:dyDescent="0.25">
      <c r="A18" s="188">
        <v>12</v>
      </c>
      <c r="B18" s="24" t="s">
        <v>1321</v>
      </c>
      <c r="C18" s="24" t="s">
        <v>1322</v>
      </c>
      <c r="D18" s="189">
        <f t="shared" si="1"/>
        <v>0.08</v>
      </c>
      <c r="E18" s="189"/>
      <c r="F18" s="189"/>
      <c r="G18" s="189"/>
      <c r="H18" s="190">
        <v>0.08</v>
      </c>
      <c r="I18" s="199">
        <v>7</v>
      </c>
      <c r="J18" s="503" t="str">
        <f>J17</f>
        <v>BT khi Nhà nước thu hồi đất</v>
      </c>
    </row>
    <row r="19" spans="1:10" ht="45" customHeight="1" x14ac:dyDescent="0.25">
      <c r="A19" s="497">
        <v>13</v>
      </c>
      <c r="B19" s="24" t="s">
        <v>1323</v>
      </c>
      <c r="C19" s="24" t="s">
        <v>1324</v>
      </c>
      <c r="D19" s="189">
        <f t="shared" si="1"/>
        <v>1.1499999999999999</v>
      </c>
      <c r="E19" s="189">
        <v>1.1499999999999999</v>
      </c>
      <c r="F19" s="189"/>
      <c r="G19" s="189"/>
      <c r="H19" s="190">
        <v>0</v>
      </c>
      <c r="I19" s="199">
        <v>5</v>
      </c>
      <c r="J19" s="503" t="str">
        <f>J18</f>
        <v>BT khi Nhà nước thu hồi đất</v>
      </c>
    </row>
    <row r="20" spans="1:10" ht="45.75" customHeight="1" x14ac:dyDescent="0.25">
      <c r="A20" s="188">
        <v>14</v>
      </c>
      <c r="B20" s="24" t="s">
        <v>1325</v>
      </c>
      <c r="C20" s="24" t="s">
        <v>1326</v>
      </c>
      <c r="D20" s="189">
        <f t="shared" si="1"/>
        <v>1.1499999999999999</v>
      </c>
      <c r="E20" s="189">
        <v>1.1499999999999999</v>
      </c>
      <c r="F20" s="189"/>
      <c r="G20" s="189"/>
      <c r="H20" s="190">
        <v>0</v>
      </c>
      <c r="I20" s="199">
        <v>10</v>
      </c>
      <c r="J20" s="503" t="str">
        <f>J19</f>
        <v>BT khi Nhà nước thu hồi đất</v>
      </c>
    </row>
    <row r="21" spans="1:10" ht="45.75" customHeight="1" x14ac:dyDescent="0.25">
      <c r="A21" s="188">
        <v>15</v>
      </c>
      <c r="B21" s="24" t="s">
        <v>1327</v>
      </c>
      <c r="C21" s="24" t="s">
        <v>1328</v>
      </c>
      <c r="D21" s="189">
        <f t="shared" ref="D21:D29" si="2">SUBTOTAL(9,E21:H21)</f>
        <v>0.6</v>
      </c>
      <c r="E21" s="189">
        <v>0.3</v>
      </c>
      <c r="F21" s="189"/>
      <c r="G21" s="189"/>
      <c r="H21" s="190">
        <v>0.3</v>
      </c>
      <c r="I21" s="199">
        <v>10</v>
      </c>
      <c r="J21" s="503" t="s">
        <v>1302</v>
      </c>
    </row>
    <row r="22" spans="1:10" ht="50.25" customHeight="1" x14ac:dyDescent="0.25">
      <c r="A22" s="497">
        <v>16</v>
      </c>
      <c r="B22" s="195" t="s">
        <v>1329</v>
      </c>
      <c r="C22" s="191" t="s">
        <v>1330</v>
      </c>
      <c r="D22" s="189">
        <f t="shared" si="2"/>
        <v>3.3</v>
      </c>
      <c r="E22" s="190">
        <v>2.2999999999999998</v>
      </c>
      <c r="F22" s="190"/>
      <c r="G22" s="190"/>
      <c r="H22" s="190">
        <v>1</v>
      </c>
      <c r="I22" s="199">
        <v>5</v>
      </c>
      <c r="J22" s="503" t="s">
        <v>1302</v>
      </c>
    </row>
    <row r="23" spans="1:10" ht="120.75" customHeight="1" x14ac:dyDescent="0.25">
      <c r="A23" s="188">
        <v>17</v>
      </c>
      <c r="B23" s="24" t="s">
        <v>1331</v>
      </c>
      <c r="C23" s="24" t="s">
        <v>1332</v>
      </c>
      <c r="D23" s="189">
        <f t="shared" si="2"/>
        <v>7.0000000000000007E-2</v>
      </c>
      <c r="E23" s="189">
        <v>0.04</v>
      </c>
      <c r="F23" s="189"/>
      <c r="G23" s="189"/>
      <c r="H23" s="190">
        <v>0.03</v>
      </c>
      <c r="I23" s="199">
        <v>7</v>
      </c>
      <c r="J23" s="503" t="s">
        <v>1302</v>
      </c>
    </row>
    <row r="24" spans="1:10" ht="65.25" customHeight="1" x14ac:dyDescent="0.25">
      <c r="A24" s="188">
        <v>18</v>
      </c>
      <c r="B24" s="24" t="s">
        <v>1333</v>
      </c>
      <c r="C24" s="24" t="s">
        <v>1334</v>
      </c>
      <c r="D24" s="189">
        <f t="shared" si="2"/>
        <v>0.03</v>
      </c>
      <c r="E24" s="189">
        <v>0.02</v>
      </c>
      <c r="F24" s="189"/>
      <c r="G24" s="189"/>
      <c r="H24" s="190">
        <v>0.01</v>
      </c>
      <c r="I24" s="199">
        <v>6</v>
      </c>
      <c r="J24" s="503" t="s">
        <v>1302</v>
      </c>
    </row>
    <row r="25" spans="1:10" ht="55.5" customHeight="1" x14ac:dyDescent="0.25">
      <c r="A25" s="497">
        <v>19</v>
      </c>
      <c r="B25" s="24" t="s">
        <v>1335</v>
      </c>
      <c r="C25" s="24" t="s">
        <v>1336</v>
      </c>
      <c r="D25" s="189">
        <f t="shared" si="2"/>
        <v>7.18</v>
      </c>
      <c r="E25" s="189">
        <v>0.18</v>
      </c>
      <c r="F25" s="189"/>
      <c r="G25" s="189"/>
      <c r="H25" s="190">
        <f>SUM(I25:AD25)</f>
        <v>7</v>
      </c>
      <c r="I25" s="199">
        <v>7</v>
      </c>
      <c r="J25" s="503" t="s">
        <v>1302</v>
      </c>
    </row>
    <row r="26" spans="1:10" ht="45" customHeight="1" x14ac:dyDescent="0.25">
      <c r="A26" s="188">
        <v>20</v>
      </c>
      <c r="B26" s="24" t="s">
        <v>1337</v>
      </c>
      <c r="C26" s="24" t="s">
        <v>1338</v>
      </c>
      <c r="D26" s="189">
        <f t="shared" si="2"/>
        <v>9.1999999999999993</v>
      </c>
      <c r="E26" s="189">
        <v>0.2</v>
      </c>
      <c r="F26" s="189"/>
      <c r="G26" s="189"/>
      <c r="H26" s="190">
        <f>SUM(I26:AD26)</f>
        <v>9</v>
      </c>
      <c r="I26" s="199">
        <v>9</v>
      </c>
      <c r="J26" s="503" t="s">
        <v>1339</v>
      </c>
    </row>
    <row r="27" spans="1:10" ht="45" customHeight="1" x14ac:dyDescent="0.25">
      <c r="A27" s="188">
        <v>21</v>
      </c>
      <c r="B27" s="24" t="s">
        <v>1340</v>
      </c>
      <c r="C27" s="24" t="s">
        <v>1341</v>
      </c>
      <c r="D27" s="189">
        <f t="shared" si="2"/>
        <v>4.0199999999999996</v>
      </c>
      <c r="E27" s="189">
        <v>0.02</v>
      </c>
      <c r="F27" s="189"/>
      <c r="G27" s="189"/>
      <c r="H27" s="190">
        <f>SUM(I27:AD27)</f>
        <v>4</v>
      </c>
      <c r="I27" s="199">
        <v>4</v>
      </c>
      <c r="J27" s="503" t="s">
        <v>1339</v>
      </c>
    </row>
    <row r="28" spans="1:10" ht="45" customHeight="1" x14ac:dyDescent="0.25">
      <c r="A28" s="497">
        <v>22</v>
      </c>
      <c r="B28" s="24" t="s">
        <v>1340</v>
      </c>
      <c r="C28" s="24" t="s">
        <v>1314</v>
      </c>
      <c r="D28" s="189">
        <f t="shared" si="2"/>
        <v>0.04</v>
      </c>
      <c r="E28" s="189"/>
      <c r="F28" s="189"/>
      <c r="G28" s="189"/>
      <c r="H28" s="190">
        <v>0.04</v>
      </c>
      <c r="I28" s="199">
        <v>6</v>
      </c>
      <c r="J28" s="503" t="s">
        <v>1339</v>
      </c>
    </row>
    <row r="29" spans="1:10" ht="45" customHeight="1" x14ac:dyDescent="0.25">
      <c r="A29" s="188">
        <v>23</v>
      </c>
      <c r="B29" s="24" t="s">
        <v>1340</v>
      </c>
      <c r="C29" s="24" t="s">
        <v>1342</v>
      </c>
      <c r="D29" s="189">
        <f t="shared" si="2"/>
        <v>0.02</v>
      </c>
      <c r="E29" s="189"/>
      <c r="F29" s="189"/>
      <c r="G29" s="189"/>
      <c r="H29" s="190">
        <v>0.02</v>
      </c>
      <c r="I29" s="199">
        <v>11</v>
      </c>
      <c r="J29" s="503" t="s">
        <v>1339</v>
      </c>
    </row>
    <row r="30" spans="1:10" ht="45.75" customHeight="1" x14ac:dyDescent="0.25">
      <c r="A30" s="188">
        <v>24</v>
      </c>
      <c r="B30" s="195" t="s">
        <v>1343</v>
      </c>
      <c r="C30" s="191" t="s">
        <v>1314</v>
      </c>
      <c r="D30" s="189">
        <f t="shared" ref="D30:D46" si="3">SUBTOTAL(9,E30:H30)</f>
        <v>0.25</v>
      </c>
      <c r="E30" s="190"/>
      <c r="F30" s="190"/>
      <c r="G30" s="190"/>
      <c r="H30" s="190">
        <v>0.25</v>
      </c>
      <c r="I30" s="199">
        <v>5</v>
      </c>
      <c r="J30" s="504" t="s">
        <v>1344</v>
      </c>
    </row>
    <row r="31" spans="1:10" ht="45.75" customHeight="1" x14ac:dyDescent="0.25">
      <c r="A31" s="497">
        <v>25</v>
      </c>
      <c r="B31" s="195" t="s">
        <v>1345</v>
      </c>
      <c r="C31" s="191" t="s">
        <v>1346</v>
      </c>
      <c r="D31" s="189">
        <f t="shared" si="3"/>
        <v>0.08</v>
      </c>
      <c r="E31" s="190"/>
      <c r="F31" s="190"/>
      <c r="G31" s="190"/>
      <c r="H31" s="190">
        <v>0.08</v>
      </c>
      <c r="I31" s="199">
        <v>10</v>
      </c>
      <c r="J31" s="504" t="s">
        <v>1344</v>
      </c>
    </row>
    <row r="32" spans="1:10" ht="45.75" customHeight="1" x14ac:dyDescent="0.25">
      <c r="A32" s="188">
        <v>26</v>
      </c>
      <c r="B32" s="195" t="s">
        <v>1347</v>
      </c>
      <c r="C32" s="191" t="s">
        <v>1348</v>
      </c>
      <c r="D32" s="189">
        <f t="shared" si="3"/>
        <v>6.4</v>
      </c>
      <c r="E32" s="189">
        <v>0.4</v>
      </c>
      <c r="F32" s="189"/>
      <c r="G32" s="189"/>
      <c r="H32" s="190">
        <f t="shared" ref="H32:H46" si="4">SUM(I32:AD32)</f>
        <v>6</v>
      </c>
      <c r="I32" s="199">
        <v>6</v>
      </c>
      <c r="J32" s="504" t="s">
        <v>1344</v>
      </c>
    </row>
    <row r="33" spans="1:10" ht="45.75" customHeight="1" x14ac:dyDescent="0.25">
      <c r="A33" s="188">
        <v>27</v>
      </c>
      <c r="B33" s="195" t="s">
        <v>1349</v>
      </c>
      <c r="C33" s="191" t="s">
        <v>1350</v>
      </c>
      <c r="D33" s="189">
        <f t="shared" si="3"/>
        <v>0.4</v>
      </c>
      <c r="E33" s="189"/>
      <c r="F33" s="189"/>
      <c r="G33" s="189"/>
      <c r="H33" s="190">
        <v>0.4</v>
      </c>
      <c r="I33" s="199">
        <v>4</v>
      </c>
      <c r="J33" s="504" t="s">
        <v>1344</v>
      </c>
    </row>
    <row r="34" spans="1:10" ht="45.75" customHeight="1" x14ac:dyDescent="0.25">
      <c r="A34" s="497">
        <v>28</v>
      </c>
      <c r="B34" s="195" t="s">
        <v>1351</v>
      </c>
      <c r="C34" s="191" t="s">
        <v>1352</v>
      </c>
      <c r="D34" s="189">
        <f t="shared" si="3"/>
        <v>0.06</v>
      </c>
      <c r="E34" s="189"/>
      <c r="F34" s="189"/>
      <c r="G34" s="189"/>
      <c r="H34" s="190">
        <v>0.06</v>
      </c>
      <c r="I34" s="199">
        <v>4</v>
      </c>
      <c r="J34" s="504" t="s">
        <v>1344</v>
      </c>
    </row>
    <row r="35" spans="1:10" ht="45.75" customHeight="1" x14ac:dyDescent="0.25">
      <c r="A35" s="188">
        <v>29</v>
      </c>
      <c r="B35" s="191" t="s">
        <v>1353</v>
      </c>
      <c r="C35" s="191" t="s">
        <v>1354</v>
      </c>
      <c r="D35" s="189">
        <f t="shared" si="3"/>
        <v>0.42000000000000004</v>
      </c>
      <c r="E35" s="189">
        <v>0.14000000000000001</v>
      </c>
      <c r="F35" s="190"/>
      <c r="G35" s="190"/>
      <c r="H35" s="190">
        <v>0.28000000000000003</v>
      </c>
      <c r="I35" s="199">
        <v>6</v>
      </c>
      <c r="J35" s="504" t="s">
        <v>1344</v>
      </c>
    </row>
    <row r="36" spans="1:10" ht="45.75" customHeight="1" x14ac:dyDescent="0.25">
      <c r="A36" s="188">
        <v>30</v>
      </c>
      <c r="B36" s="191" t="s">
        <v>1355</v>
      </c>
      <c r="C36" s="191" t="s">
        <v>1356</v>
      </c>
      <c r="D36" s="189">
        <f t="shared" si="3"/>
        <v>0.14000000000000001</v>
      </c>
      <c r="E36" s="189">
        <v>0.03</v>
      </c>
      <c r="F36" s="190"/>
      <c r="G36" s="190"/>
      <c r="H36" s="190">
        <v>0.11</v>
      </c>
      <c r="I36" s="199">
        <v>5</v>
      </c>
      <c r="J36" s="504" t="s">
        <v>1344</v>
      </c>
    </row>
    <row r="37" spans="1:10" ht="45.75" customHeight="1" x14ac:dyDescent="0.25">
      <c r="A37" s="497">
        <v>31</v>
      </c>
      <c r="B37" s="24" t="s">
        <v>1357</v>
      </c>
      <c r="C37" s="24" t="s">
        <v>1358</v>
      </c>
      <c r="D37" s="189">
        <f t="shared" si="3"/>
        <v>10</v>
      </c>
      <c r="E37" s="189">
        <v>1</v>
      </c>
      <c r="F37" s="189"/>
      <c r="G37" s="189"/>
      <c r="H37" s="190">
        <f t="shared" si="4"/>
        <v>9</v>
      </c>
      <c r="I37" s="199">
        <v>9</v>
      </c>
      <c r="J37" s="504" t="s">
        <v>1344</v>
      </c>
    </row>
    <row r="38" spans="1:10" ht="45.75" customHeight="1" x14ac:dyDescent="0.25">
      <c r="A38" s="188">
        <v>32</v>
      </c>
      <c r="B38" s="24" t="s">
        <v>1359</v>
      </c>
      <c r="C38" s="24" t="s">
        <v>1360</v>
      </c>
      <c r="D38" s="189">
        <f t="shared" si="3"/>
        <v>12.3</v>
      </c>
      <c r="E38" s="189">
        <v>1.3</v>
      </c>
      <c r="F38" s="189"/>
      <c r="G38" s="189"/>
      <c r="H38" s="190">
        <f t="shared" si="4"/>
        <v>11</v>
      </c>
      <c r="I38" s="199">
        <v>11</v>
      </c>
      <c r="J38" s="504" t="s">
        <v>1344</v>
      </c>
    </row>
    <row r="39" spans="1:10" ht="45.75" customHeight="1" x14ac:dyDescent="0.25">
      <c r="A39" s="188">
        <v>33</v>
      </c>
      <c r="B39" s="24" t="s">
        <v>1361</v>
      </c>
      <c r="C39" s="24" t="s">
        <v>1362</v>
      </c>
      <c r="D39" s="189">
        <f t="shared" si="3"/>
        <v>5</v>
      </c>
      <c r="E39" s="189">
        <v>1</v>
      </c>
      <c r="F39" s="189"/>
      <c r="G39" s="189"/>
      <c r="H39" s="190">
        <f t="shared" si="4"/>
        <v>4</v>
      </c>
      <c r="I39" s="199">
        <v>4</v>
      </c>
      <c r="J39" s="504" t="s">
        <v>1344</v>
      </c>
    </row>
    <row r="40" spans="1:10" ht="54" customHeight="1" x14ac:dyDescent="0.25">
      <c r="A40" s="497">
        <v>34</v>
      </c>
      <c r="B40" s="24" t="s">
        <v>1363</v>
      </c>
      <c r="C40" s="24" t="s">
        <v>1364</v>
      </c>
      <c r="D40" s="189">
        <f t="shared" si="3"/>
        <v>0.60000000000000009</v>
      </c>
      <c r="E40" s="189">
        <v>0.2</v>
      </c>
      <c r="F40" s="189"/>
      <c r="G40" s="189"/>
      <c r="H40" s="190">
        <v>0.4</v>
      </c>
      <c r="I40" s="199">
        <v>6</v>
      </c>
      <c r="J40" s="504" t="s">
        <v>1344</v>
      </c>
    </row>
    <row r="41" spans="1:10" ht="54" customHeight="1" x14ac:dyDescent="0.25">
      <c r="A41" s="188">
        <v>35</v>
      </c>
      <c r="B41" s="24" t="s">
        <v>1365</v>
      </c>
      <c r="C41" s="24" t="s">
        <v>1366</v>
      </c>
      <c r="D41" s="189">
        <f t="shared" si="3"/>
        <v>4.5999999999999996</v>
      </c>
      <c r="E41" s="189">
        <v>0.6</v>
      </c>
      <c r="F41" s="189"/>
      <c r="G41" s="189"/>
      <c r="H41" s="190">
        <f t="shared" si="4"/>
        <v>4</v>
      </c>
      <c r="I41" s="199">
        <v>4</v>
      </c>
      <c r="J41" s="504" t="s">
        <v>1344</v>
      </c>
    </row>
    <row r="42" spans="1:10" ht="54" customHeight="1" x14ac:dyDescent="0.25">
      <c r="A42" s="188">
        <v>36</v>
      </c>
      <c r="B42" s="24" t="s">
        <v>1367</v>
      </c>
      <c r="C42" s="24" t="s">
        <v>1368</v>
      </c>
      <c r="D42" s="189">
        <f t="shared" si="3"/>
        <v>11.4</v>
      </c>
      <c r="E42" s="189">
        <v>0.4</v>
      </c>
      <c r="F42" s="189"/>
      <c r="G42" s="189"/>
      <c r="H42" s="190">
        <f t="shared" si="4"/>
        <v>11</v>
      </c>
      <c r="I42" s="199">
        <v>11</v>
      </c>
      <c r="J42" s="504" t="s">
        <v>1344</v>
      </c>
    </row>
    <row r="43" spans="1:10" ht="54" customHeight="1" x14ac:dyDescent="0.25">
      <c r="A43" s="497">
        <v>37</v>
      </c>
      <c r="B43" s="24" t="s">
        <v>1369</v>
      </c>
      <c r="C43" s="24" t="s">
        <v>1370</v>
      </c>
      <c r="D43" s="189">
        <f t="shared" si="3"/>
        <v>0.26</v>
      </c>
      <c r="E43" s="189"/>
      <c r="F43" s="189"/>
      <c r="G43" s="189"/>
      <c r="H43" s="190">
        <v>0.26</v>
      </c>
      <c r="I43" s="199">
        <v>6</v>
      </c>
      <c r="J43" s="504" t="s">
        <v>1344</v>
      </c>
    </row>
    <row r="44" spans="1:10" ht="54" customHeight="1" x14ac:dyDescent="0.25">
      <c r="A44" s="188">
        <v>38</v>
      </c>
      <c r="B44" s="24" t="s">
        <v>1371</v>
      </c>
      <c r="C44" s="24" t="s">
        <v>1372</v>
      </c>
      <c r="D44" s="189">
        <f t="shared" si="3"/>
        <v>0.66</v>
      </c>
      <c r="E44" s="189">
        <v>0.13</v>
      </c>
      <c r="F44" s="189"/>
      <c r="G44" s="189"/>
      <c r="H44" s="190">
        <v>0.53</v>
      </c>
      <c r="I44" s="199">
        <v>4</v>
      </c>
      <c r="J44" s="504" t="s">
        <v>1344</v>
      </c>
    </row>
    <row r="45" spans="1:10" ht="54" customHeight="1" x14ac:dyDescent="0.25">
      <c r="A45" s="188">
        <v>39</v>
      </c>
      <c r="B45" s="24" t="s">
        <v>1373</v>
      </c>
      <c r="C45" s="24" t="s">
        <v>1374</v>
      </c>
      <c r="D45" s="189">
        <f t="shared" si="3"/>
        <v>2</v>
      </c>
      <c r="E45" s="189">
        <v>1</v>
      </c>
      <c r="F45" s="189"/>
      <c r="G45" s="189"/>
      <c r="H45" s="190">
        <v>1</v>
      </c>
      <c r="I45" s="199">
        <v>4</v>
      </c>
      <c r="J45" s="504" t="s">
        <v>1344</v>
      </c>
    </row>
    <row r="46" spans="1:10" ht="54" customHeight="1" x14ac:dyDescent="0.25">
      <c r="A46" s="497">
        <v>40</v>
      </c>
      <c r="B46" s="24" t="s">
        <v>1375</v>
      </c>
      <c r="C46" s="24" t="s">
        <v>1376</v>
      </c>
      <c r="D46" s="189">
        <f t="shared" si="3"/>
        <v>11</v>
      </c>
      <c r="E46" s="189"/>
      <c r="F46" s="189"/>
      <c r="G46" s="189"/>
      <c r="H46" s="190">
        <f t="shared" si="4"/>
        <v>11</v>
      </c>
      <c r="I46" s="199">
        <v>11</v>
      </c>
      <c r="J46" s="504" t="s">
        <v>1344</v>
      </c>
    </row>
    <row r="47" spans="1:10" ht="54" customHeight="1" x14ac:dyDescent="0.25">
      <c r="A47" s="188">
        <v>41</v>
      </c>
      <c r="B47" s="24" t="s">
        <v>1377</v>
      </c>
      <c r="C47" s="195" t="s">
        <v>1378</v>
      </c>
      <c r="D47" s="189">
        <f t="shared" ref="D47:D54" si="5">SUBTOTAL(9,E47:H47)</f>
        <v>13.149999999999999</v>
      </c>
      <c r="E47" s="189">
        <v>9.6999999999999993</v>
      </c>
      <c r="F47" s="189"/>
      <c r="G47" s="189"/>
      <c r="H47" s="190">
        <v>3.45</v>
      </c>
      <c r="I47" s="199">
        <v>6</v>
      </c>
      <c r="J47" s="503"/>
    </row>
    <row r="48" spans="1:10" ht="54" customHeight="1" x14ac:dyDescent="0.25">
      <c r="A48" s="188">
        <v>42</v>
      </c>
      <c r="B48" s="24" t="s">
        <v>1379</v>
      </c>
      <c r="C48" s="191" t="s">
        <v>1314</v>
      </c>
      <c r="D48" s="189">
        <f t="shared" si="5"/>
        <v>0.2</v>
      </c>
      <c r="E48" s="189"/>
      <c r="F48" s="189"/>
      <c r="G48" s="189"/>
      <c r="H48" s="190">
        <v>0.2</v>
      </c>
      <c r="I48" s="199">
        <v>5</v>
      </c>
      <c r="J48" s="503" t="s">
        <v>1380</v>
      </c>
    </row>
    <row r="49" spans="1:10" ht="47.25" customHeight="1" x14ac:dyDescent="0.25">
      <c r="A49" s="497">
        <v>43</v>
      </c>
      <c r="B49" s="24" t="s">
        <v>1381</v>
      </c>
      <c r="C49" s="24" t="s">
        <v>1382</v>
      </c>
      <c r="D49" s="189">
        <f t="shared" si="5"/>
        <v>0.35</v>
      </c>
      <c r="E49" s="189">
        <v>0.35</v>
      </c>
      <c r="F49" s="189"/>
      <c r="G49" s="189"/>
      <c r="H49" s="190"/>
      <c r="I49" s="199">
        <v>9</v>
      </c>
      <c r="J49" s="503" t="s">
        <v>1380</v>
      </c>
    </row>
    <row r="50" spans="1:10" ht="47.25" customHeight="1" x14ac:dyDescent="0.25">
      <c r="A50" s="188">
        <v>44</v>
      </c>
      <c r="B50" s="24" t="s">
        <v>1383</v>
      </c>
      <c r="C50" s="191" t="s">
        <v>1384</v>
      </c>
      <c r="D50" s="189">
        <f t="shared" si="5"/>
        <v>6.15</v>
      </c>
      <c r="E50" s="189">
        <v>0.15</v>
      </c>
      <c r="F50" s="189"/>
      <c r="G50" s="189"/>
      <c r="H50" s="190">
        <f>SUM(I50:AD50)</f>
        <v>6</v>
      </c>
      <c r="I50" s="199">
        <v>6</v>
      </c>
      <c r="J50" s="503" t="s">
        <v>1302</v>
      </c>
    </row>
    <row r="51" spans="1:10" ht="47.25" customHeight="1" x14ac:dyDescent="0.25">
      <c r="A51" s="188">
        <v>45</v>
      </c>
      <c r="B51" s="191" t="s">
        <v>1385</v>
      </c>
      <c r="C51" s="191" t="s">
        <v>1386</v>
      </c>
      <c r="D51" s="189">
        <f t="shared" si="5"/>
        <v>0.68</v>
      </c>
      <c r="E51" s="189">
        <v>0.14000000000000001</v>
      </c>
      <c r="F51" s="189"/>
      <c r="G51" s="189"/>
      <c r="H51" s="190">
        <v>0.54</v>
      </c>
      <c r="I51" s="199">
        <v>10</v>
      </c>
      <c r="J51" s="503" t="s">
        <v>1302</v>
      </c>
    </row>
    <row r="52" spans="1:10" ht="47.25" customHeight="1" x14ac:dyDescent="0.25">
      <c r="A52" s="497">
        <v>46</v>
      </c>
      <c r="B52" s="24" t="s">
        <v>1387</v>
      </c>
      <c r="C52" s="24" t="s">
        <v>1320</v>
      </c>
      <c r="D52" s="189">
        <f t="shared" si="5"/>
        <v>0.06</v>
      </c>
      <c r="E52" s="189"/>
      <c r="F52" s="189"/>
      <c r="G52" s="189"/>
      <c r="H52" s="190">
        <v>0.06</v>
      </c>
      <c r="I52" s="199">
        <v>6</v>
      </c>
      <c r="J52" s="503" t="s">
        <v>1302</v>
      </c>
    </row>
    <row r="53" spans="1:10" ht="47.25" customHeight="1" x14ac:dyDescent="0.25">
      <c r="A53" s="188">
        <v>47</v>
      </c>
      <c r="B53" s="195" t="s">
        <v>1388</v>
      </c>
      <c r="C53" s="195" t="s">
        <v>1374</v>
      </c>
      <c r="D53" s="189">
        <f t="shared" si="5"/>
        <v>7.5</v>
      </c>
      <c r="E53" s="190">
        <v>2.5</v>
      </c>
      <c r="F53" s="190"/>
      <c r="G53" s="190"/>
      <c r="H53" s="190">
        <f>SUM(I53:AD53)</f>
        <v>5</v>
      </c>
      <c r="I53" s="199">
        <v>5</v>
      </c>
      <c r="J53" s="503" t="s">
        <v>1302</v>
      </c>
    </row>
    <row r="54" spans="1:10" ht="47.25" customHeight="1" x14ac:dyDescent="0.25">
      <c r="A54" s="188">
        <v>48</v>
      </c>
      <c r="B54" s="191" t="s">
        <v>1389</v>
      </c>
      <c r="C54" s="191" t="s">
        <v>1390</v>
      </c>
      <c r="D54" s="189">
        <f t="shared" si="5"/>
        <v>10</v>
      </c>
      <c r="E54" s="189">
        <v>1</v>
      </c>
      <c r="F54" s="189"/>
      <c r="G54" s="189"/>
      <c r="H54" s="190">
        <f>SUM(I54:AD54)</f>
        <v>9</v>
      </c>
      <c r="I54" s="199">
        <v>9</v>
      </c>
      <c r="J54" s="503" t="s">
        <v>1302</v>
      </c>
    </row>
    <row r="55" spans="1:10" ht="47.25" customHeight="1" x14ac:dyDescent="0.25">
      <c r="A55" s="497">
        <v>49</v>
      </c>
      <c r="B55" s="24" t="s">
        <v>1391</v>
      </c>
      <c r="C55" s="24" t="s">
        <v>1336</v>
      </c>
      <c r="D55" s="189">
        <f t="shared" ref="D55:D65" si="6">SUBTOTAL(9,E55:H55)</f>
        <v>11.5</v>
      </c>
      <c r="E55" s="189">
        <v>0.5</v>
      </c>
      <c r="F55" s="189"/>
      <c r="G55" s="189"/>
      <c r="H55" s="190">
        <f>SUM(I55:AD55)</f>
        <v>11</v>
      </c>
      <c r="I55" s="199">
        <v>11</v>
      </c>
      <c r="J55" s="504" t="s">
        <v>1392</v>
      </c>
    </row>
    <row r="56" spans="1:10" ht="47.25" customHeight="1" x14ac:dyDescent="0.25">
      <c r="A56" s="188">
        <v>50</v>
      </c>
      <c r="B56" s="24" t="s">
        <v>1393</v>
      </c>
      <c r="C56" s="24" t="s">
        <v>1358</v>
      </c>
      <c r="D56" s="189">
        <f t="shared" si="6"/>
        <v>5</v>
      </c>
      <c r="E56" s="189">
        <v>1</v>
      </c>
      <c r="F56" s="189"/>
      <c r="G56" s="189"/>
      <c r="H56" s="190">
        <f>SUM(I56:AD56)</f>
        <v>4</v>
      </c>
      <c r="I56" s="199">
        <v>4</v>
      </c>
      <c r="J56" s="504" t="s">
        <v>1392</v>
      </c>
    </row>
    <row r="57" spans="1:10" ht="47.25" customHeight="1" x14ac:dyDescent="0.25">
      <c r="A57" s="188">
        <v>51</v>
      </c>
      <c r="B57" s="24" t="s">
        <v>1394</v>
      </c>
      <c r="C57" s="24" t="s">
        <v>1395</v>
      </c>
      <c r="D57" s="189">
        <f t="shared" si="6"/>
        <v>4.3</v>
      </c>
      <c r="E57" s="189">
        <v>0.3</v>
      </c>
      <c r="F57" s="189"/>
      <c r="G57" s="189"/>
      <c r="H57" s="190">
        <f>SUM(I57:AD57)</f>
        <v>4</v>
      </c>
      <c r="I57" s="199">
        <v>4</v>
      </c>
      <c r="J57" s="504" t="s">
        <v>1392</v>
      </c>
    </row>
    <row r="58" spans="1:10" ht="46.5" customHeight="1" x14ac:dyDescent="0.25">
      <c r="A58" s="497">
        <v>52</v>
      </c>
      <c r="B58" s="24" t="s">
        <v>1396</v>
      </c>
      <c r="C58" s="24" t="s">
        <v>1308</v>
      </c>
      <c r="D58" s="189">
        <f t="shared" si="6"/>
        <v>0.04</v>
      </c>
      <c r="E58" s="189"/>
      <c r="F58" s="189"/>
      <c r="G58" s="189"/>
      <c r="H58" s="190">
        <v>0.04</v>
      </c>
      <c r="I58" s="199">
        <v>5</v>
      </c>
      <c r="J58" s="504" t="s">
        <v>1392</v>
      </c>
    </row>
    <row r="59" spans="1:10" ht="46.5" customHeight="1" x14ac:dyDescent="0.25">
      <c r="A59" s="188">
        <v>53</v>
      </c>
      <c r="B59" s="24" t="s">
        <v>1397</v>
      </c>
      <c r="C59" s="24" t="s">
        <v>1360</v>
      </c>
      <c r="D59" s="189">
        <f t="shared" si="6"/>
        <v>13</v>
      </c>
      <c r="E59" s="189">
        <v>4</v>
      </c>
      <c r="F59" s="189"/>
      <c r="G59" s="189"/>
      <c r="H59" s="190">
        <f>SUM(I59:AD59)</f>
        <v>9</v>
      </c>
      <c r="I59" s="199">
        <v>9</v>
      </c>
      <c r="J59" s="504" t="s">
        <v>1392</v>
      </c>
    </row>
    <row r="60" spans="1:10" ht="46.5" customHeight="1" x14ac:dyDescent="0.25">
      <c r="A60" s="188">
        <v>54</v>
      </c>
      <c r="B60" s="24" t="s">
        <v>1398</v>
      </c>
      <c r="C60" s="24" t="s">
        <v>1399</v>
      </c>
      <c r="D60" s="189">
        <f t="shared" si="6"/>
        <v>1.36</v>
      </c>
      <c r="E60" s="189">
        <v>1.36</v>
      </c>
      <c r="F60" s="189"/>
      <c r="G60" s="189"/>
      <c r="H60" s="190"/>
      <c r="I60" s="199">
        <v>5</v>
      </c>
      <c r="J60" s="504" t="s">
        <v>1392</v>
      </c>
    </row>
    <row r="61" spans="1:10" ht="46.5" customHeight="1" x14ac:dyDescent="0.25">
      <c r="A61" s="497">
        <v>55</v>
      </c>
      <c r="B61" s="24" t="s">
        <v>1393</v>
      </c>
      <c r="C61" s="24" t="s">
        <v>1400</v>
      </c>
      <c r="D61" s="189">
        <v>0.7</v>
      </c>
      <c r="E61" s="189">
        <v>0.7</v>
      </c>
      <c r="F61" s="189"/>
      <c r="G61" s="189"/>
      <c r="H61" s="190"/>
      <c r="I61" s="199">
        <v>7</v>
      </c>
      <c r="J61" s="504" t="s">
        <v>1392</v>
      </c>
    </row>
    <row r="62" spans="1:10" ht="46.5" customHeight="1" x14ac:dyDescent="0.25">
      <c r="A62" s="188">
        <v>56</v>
      </c>
      <c r="B62" s="24" t="s">
        <v>1394</v>
      </c>
      <c r="C62" s="24" t="s">
        <v>1401</v>
      </c>
      <c r="D62" s="189">
        <v>0.1</v>
      </c>
      <c r="E62" s="189"/>
      <c r="F62" s="189"/>
      <c r="G62" s="189"/>
      <c r="H62" s="190">
        <v>0.1</v>
      </c>
      <c r="I62" s="199">
        <v>11</v>
      </c>
      <c r="J62" s="504" t="s">
        <v>1392</v>
      </c>
    </row>
    <row r="63" spans="1:10" ht="46.5" customHeight="1" x14ac:dyDescent="0.25">
      <c r="A63" s="188">
        <v>57</v>
      </c>
      <c r="B63" s="24" t="s">
        <v>1402</v>
      </c>
      <c r="C63" s="24" t="s">
        <v>1403</v>
      </c>
      <c r="D63" s="189">
        <f>SUBTOTAL(9,E63:H63)</f>
        <v>9.25</v>
      </c>
      <c r="E63" s="189">
        <v>0.25</v>
      </c>
      <c r="F63" s="189"/>
      <c r="G63" s="189"/>
      <c r="H63" s="190">
        <f>SUM(I63:AD63)</f>
        <v>9</v>
      </c>
      <c r="I63" s="199">
        <v>9</v>
      </c>
      <c r="J63" s="504" t="s">
        <v>1392</v>
      </c>
    </row>
    <row r="64" spans="1:10" ht="46.5" customHeight="1" x14ac:dyDescent="0.25">
      <c r="A64" s="497">
        <v>58</v>
      </c>
      <c r="B64" s="24" t="s">
        <v>1404</v>
      </c>
      <c r="C64" s="24" t="s">
        <v>1405</v>
      </c>
      <c r="D64" s="189">
        <f>SUM(E64:H64)</f>
        <v>1.3</v>
      </c>
      <c r="E64" s="505"/>
      <c r="F64" s="505"/>
      <c r="G64" s="505"/>
      <c r="H64" s="506">
        <v>1.3</v>
      </c>
      <c r="I64" s="199">
        <v>9</v>
      </c>
      <c r="J64" s="504" t="s">
        <v>1392</v>
      </c>
    </row>
    <row r="65" spans="1:10" ht="46.5" customHeight="1" x14ac:dyDescent="0.25">
      <c r="A65" s="188">
        <v>59</v>
      </c>
      <c r="B65" s="24" t="s">
        <v>1406</v>
      </c>
      <c r="C65" s="24" t="s">
        <v>1407</v>
      </c>
      <c r="D65" s="189">
        <f t="shared" si="6"/>
        <v>6</v>
      </c>
      <c r="E65" s="189">
        <v>6</v>
      </c>
      <c r="F65" s="189"/>
      <c r="G65" s="189"/>
      <c r="H65" s="190"/>
      <c r="I65" s="199">
        <v>4</v>
      </c>
      <c r="J65" s="504" t="s">
        <v>1392</v>
      </c>
    </row>
    <row r="66" spans="1:10" ht="46.5" customHeight="1" x14ac:dyDescent="0.25">
      <c r="A66" s="188">
        <v>60</v>
      </c>
      <c r="B66" s="196" t="s">
        <v>1408</v>
      </c>
      <c r="C66" s="191" t="s">
        <v>1384</v>
      </c>
      <c r="D66" s="189">
        <f>SUBTOTAL(9,E66:H66)</f>
        <v>7.41</v>
      </c>
      <c r="E66" s="189">
        <v>0.41</v>
      </c>
      <c r="F66" s="189"/>
      <c r="G66" s="189"/>
      <c r="H66" s="190">
        <f>SUM(I66:AD66)</f>
        <v>7</v>
      </c>
      <c r="I66" s="199">
        <v>7</v>
      </c>
      <c r="J66" s="503" t="s">
        <v>1339</v>
      </c>
    </row>
    <row r="67" spans="1:10" ht="46.5" customHeight="1" x14ac:dyDescent="0.25">
      <c r="A67" s="497">
        <v>61</v>
      </c>
      <c r="B67" s="24" t="s">
        <v>1409</v>
      </c>
      <c r="C67" s="24" t="s">
        <v>1348</v>
      </c>
      <c r="D67" s="189">
        <f>SUBTOTAL(9,E67:H67)</f>
        <v>17</v>
      </c>
      <c r="E67" s="189">
        <v>9</v>
      </c>
      <c r="F67" s="189"/>
      <c r="G67" s="189"/>
      <c r="H67" s="190">
        <f>SUM(I67:AD67)</f>
        <v>8</v>
      </c>
      <c r="I67" s="199">
        <v>8</v>
      </c>
      <c r="J67" s="503" t="s">
        <v>1339</v>
      </c>
    </row>
    <row r="68" spans="1:10" ht="46.5" customHeight="1" x14ac:dyDescent="0.25">
      <c r="A68" s="188">
        <v>62</v>
      </c>
      <c r="B68" s="24" t="s">
        <v>1410</v>
      </c>
      <c r="C68" s="24" t="s">
        <v>1362</v>
      </c>
      <c r="D68" s="189">
        <f>SUBTOTAL(9,E68:H68)</f>
        <v>9.5</v>
      </c>
      <c r="E68" s="189">
        <v>5.5</v>
      </c>
      <c r="F68" s="189"/>
      <c r="G68" s="189"/>
      <c r="H68" s="190">
        <f>SUM(I68:AD68)</f>
        <v>4</v>
      </c>
      <c r="I68" s="199">
        <v>4</v>
      </c>
      <c r="J68" s="503" t="s">
        <v>1339</v>
      </c>
    </row>
    <row r="69" spans="1:10" ht="45" customHeight="1" x14ac:dyDescent="0.25">
      <c r="A69" s="188">
        <v>63</v>
      </c>
      <c r="B69" s="197" t="s">
        <v>1411</v>
      </c>
      <c r="C69" s="191" t="s">
        <v>1412</v>
      </c>
      <c r="D69" s="189">
        <f t="shared" ref="D69:D74" si="7">SUBTOTAL(9,E69:H69)</f>
        <v>11.6</v>
      </c>
      <c r="E69" s="193">
        <v>0.6</v>
      </c>
      <c r="F69" s="190"/>
      <c r="G69" s="194"/>
      <c r="H69" s="190">
        <f>SUM(I69:AD69)</f>
        <v>11</v>
      </c>
      <c r="I69" s="199">
        <v>11</v>
      </c>
      <c r="J69" s="503" t="s">
        <v>1302</v>
      </c>
    </row>
    <row r="70" spans="1:10" ht="45" customHeight="1" x14ac:dyDescent="0.25">
      <c r="A70" s="497">
        <v>64</v>
      </c>
      <c r="B70" s="24" t="s">
        <v>1413</v>
      </c>
      <c r="C70" s="191" t="s">
        <v>1414</v>
      </c>
      <c r="D70" s="189">
        <f t="shared" si="7"/>
        <v>0.6</v>
      </c>
      <c r="E70" s="189"/>
      <c r="F70" s="189"/>
      <c r="G70" s="189"/>
      <c r="H70" s="190">
        <v>0.6</v>
      </c>
      <c r="I70" s="199">
        <v>6</v>
      </c>
      <c r="J70" s="503" t="s">
        <v>1302</v>
      </c>
    </row>
    <row r="71" spans="1:10" ht="45" customHeight="1" x14ac:dyDescent="0.25">
      <c r="A71" s="188">
        <v>65</v>
      </c>
      <c r="B71" s="24" t="s">
        <v>1415</v>
      </c>
      <c r="C71" s="24" t="s">
        <v>1416</v>
      </c>
      <c r="D71" s="189">
        <f t="shared" si="7"/>
        <v>0.35</v>
      </c>
      <c r="E71" s="189"/>
      <c r="F71" s="189"/>
      <c r="G71" s="189"/>
      <c r="H71" s="190">
        <v>0.35</v>
      </c>
      <c r="I71" s="199">
        <v>9</v>
      </c>
      <c r="J71" s="503" t="s">
        <v>1302</v>
      </c>
    </row>
    <row r="72" spans="1:10" ht="45" customHeight="1" x14ac:dyDescent="0.25">
      <c r="A72" s="188">
        <v>66</v>
      </c>
      <c r="B72" s="24" t="s">
        <v>1417</v>
      </c>
      <c r="C72" s="191" t="s">
        <v>1418</v>
      </c>
      <c r="D72" s="189">
        <f t="shared" si="7"/>
        <v>5.0199999999999996</v>
      </c>
      <c r="E72" s="189">
        <v>0.02</v>
      </c>
      <c r="F72" s="198"/>
      <c r="G72" s="198"/>
      <c r="H72" s="190">
        <f>SUM(I72:AD72)</f>
        <v>5</v>
      </c>
      <c r="I72" s="199">
        <v>5</v>
      </c>
      <c r="J72" s="503" t="s">
        <v>1302</v>
      </c>
    </row>
    <row r="73" spans="1:10" ht="45" customHeight="1" x14ac:dyDescent="0.25">
      <c r="A73" s="497">
        <v>67</v>
      </c>
      <c r="B73" s="24" t="s">
        <v>1419</v>
      </c>
      <c r="C73" s="24" t="s">
        <v>1420</v>
      </c>
      <c r="D73" s="189">
        <f t="shared" si="7"/>
        <v>0.32</v>
      </c>
      <c r="E73" s="188"/>
      <c r="F73" s="188"/>
      <c r="G73" s="188"/>
      <c r="H73" s="190">
        <v>0.32</v>
      </c>
      <c r="I73" s="199">
        <v>7</v>
      </c>
      <c r="J73" s="503" t="s">
        <v>1302</v>
      </c>
    </row>
    <row r="74" spans="1:10" ht="42.75" customHeight="1" x14ac:dyDescent="0.25">
      <c r="A74" s="188">
        <v>68</v>
      </c>
      <c r="B74" s="24" t="s">
        <v>1421</v>
      </c>
      <c r="C74" s="24" t="s">
        <v>1422</v>
      </c>
      <c r="D74" s="189">
        <f t="shared" si="7"/>
        <v>0.56999999999999995</v>
      </c>
      <c r="E74" s="199">
        <v>0.56999999999999995</v>
      </c>
      <c r="F74" s="199"/>
      <c r="G74" s="199"/>
      <c r="H74" s="190"/>
      <c r="I74" s="199">
        <v>5</v>
      </c>
      <c r="J74" s="503" t="s">
        <v>1302</v>
      </c>
    </row>
    <row r="75" spans="1:10" ht="42.75" customHeight="1" x14ac:dyDescent="0.25">
      <c r="A75" s="188">
        <v>69</v>
      </c>
      <c r="B75" s="200" t="s">
        <v>1423</v>
      </c>
      <c r="C75" s="191" t="s">
        <v>1326</v>
      </c>
      <c r="D75" s="189">
        <f t="shared" ref="D75:D82" si="8">SUBTOTAL(9,E75:H75)</f>
        <v>1</v>
      </c>
      <c r="E75" s="201"/>
      <c r="F75" s="190"/>
      <c r="G75" s="201"/>
      <c r="H75" s="190">
        <v>1</v>
      </c>
      <c r="I75" s="199">
        <v>9</v>
      </c>
      <c r="J75" s="503" t="s">
        <v>1302</v>
      </c>
    </row>
    <row r="76" spans="1:10" ht="42.75" customHeight="1" x14ac:dyDescent="0.25">
      <c r="A76" s="497">
        <v>70</v>
      </c>
      <c r="B76" s="24" t="s">
        <v>1424</v>
      </c>
      <c r="C76" s="24" t="s">
        <v>1425</v>
      </c>
      <c r="D76" s="189">
        <f t="shared" si="8"/>
        <v>0.70000000000000007</v>
      </c>
      <c r="E76" s="198">
        <v>0.03</v>
      </c>
      <c r="F76" s="198"/>
      <c r="G76" s="198"/>
      <c r="H76" s="190">
        <v>0.67</v>
      </c>
      <c r="I76" s="199">
        <v>7</v>
      </c>
      <c r="J76" s="503" t="s">
        <v>1302</v>
      </c>
    </row>
    <row r="77" spans="1:10" ht="42.75" customHeight="1" x14ac:dyDescent="0.25">
      <c r="A77" s="188">
        <v>71</v>
      </c>
      <c r="B77" s="24" t="s">
        <v>1426</v>
      </c>
      <c r="C77" s="191" t="s">
        <v>1427</v>
      </c>
      <c r="D77" s="189">
        <f t="shared" si="8"/>
        <v>9.5</v>
      </c>
      <c r="E77" s="198">
        <v>1.5</v>
      </c>
      <c r="F77" s="198"/>
      <c r="G77" s="198"/>
      <c r="H77" s="190">
        <f>SUM(I77:AD77)</f>
        <v>8</v>
      </c>
      <c r="I77" s="199">
        <v>8</v>
      </c>
      <c r="J77" s="503" t="s">
        <v>1302</v>
      </c>
    </row>
    <row r="78" spans="1:10" ht="42.75" customHeight="1" x14ac:dyDescent="0.25">
      <c r="A78" s="188">
        <v>72</v>
      </c>
      <c r="B78" s="24" t="s">
        <v>1428</v>
      </c>
      <c r="C78" s="191" t="s">
        <v>1427</v>
      </c>
      <c r="D78" s="189">
        <f t="shared" si="8"/>
        <v>6.3</v>
      </c>
      <c r="E78" s="198">
        <v>1.3</v>
      </c>
      <c r="F78" s="198"/>
      <c r="G78" s="198"/>
      <c r="H78" s="190">
        <f>SUM(I78:AD78)</f>
        <v>5</v>
      </c>
      <c r="I78" s="199">
        <v>5</v>
      </c>
      <c r="J78" s="503" t="s">
        <v>1302</v>
      </c>
    </row>
    <row r="79" spans="1:10" ht="54" customHeight="1" x14ac:dyDescent="0.25">
      <c r="A79" s="497">
        <v>73</v>
      </c>
      <c r="B79" s="24" t="s">
        <v>1429</v>
      </c>
      <c r="C79" s="24" t="s">
        <v>1336</v>
      </c>
      <c r="D79" s="189">
        <f t="shared" si="8"/>
        <v>4.04</v>
      </c>
      <c r="E79" s="199">
        <v>0.04</v>
      </c>
      <c r="F79" s="198"/>
      <c r="G79" s="198"/>
      <c r="H79" s="190">
        <f>SUM(I79:AD79)</f>
        <v>4</v>
      </c>
      <c r="I79" s="199">
        <v>4</v>
      </c>
      <c r="J79" s="503" t="s">
        <v>1339</v>
      </c>
    </row>
    <row r="80" spans="1:10" ht="36" customHeight="1" x14ac:dyDescent="0.25">
      <c r="A80" s="188">
        <v>74</v>
      </c>
      <c r="B80" s="195" t="s">
        <v>1430</v>
      </c>
      <c r="C80" s="202" t="s">
        <v>1431</v>
      </c>
      <c r="D80" s="189">
        <f t="shared" si="8"/>
        <v>4.04</v>
      </c>
      <c r="E80" s="190">
        <v>0.04</v>
      </c>
      <c r="F80" s="190"/>
      <c r="G80" s="190"/>
      <c r="H80" s="190">
        <f>SUM(I80:AD80)</f>
        <v>4</v>
      </c>
      <c r="I80" s="199">
        <v>4</v>
      </c>
      <c r="J80" s="503" t="s">
        <v>1339</v>
      </c>
    </row>
    <row r="81" spans="1:10" ht="36" customHeight="1" x14ac:dyDescent="0.25">
      <c r="A81" s="188">
        <v>75</v>
      </c>
      <c r="B81" s="24" t="s">
        <v>1340</v>
      </c>
      <c r="C81" s="24" t="s">
        <v>1432</v>
      </c>
      <c r="D81" s="189">
        <f t="shared" si="8"/>
        <v>0.04</v>
      </c>
      <c r="E81" s="189"/>
      <c r="F81" s="189"/>
      <c r="G81" s="189"/>
      <c r="H81" s="190">
        <v>0.04</v>
      </c>
      <c r="I81" s="199">
        <v>7</v>
      </c>
      <c r="J81" s="503" t="s">
        <v>1339</v>
      </c>
    </row>
    <row r="82" spans="1:10" ht="36" customHeight="1" x14ac:dyDescent="0.25">
      <c r="A82" s="497">
        <v>76</v>
      </c>
      <c r="B82" s="24" t="s">
        <v>1340</v>
      </c>
      <c r="C82" s="24" t="s">
        <v>1401</v>
      </c>
      <c r="D82" s="189">
        <f t="shared" si="8"/>
        <v>0.01</v>
      </c>
      <c r="E82" s="189"/>
      <c r="F82" s="189"/>
      <c r="G82" s="189"/>
      <c r="H82" s="190">
        <v>0.01</v>
      </c>
      <c r="I82" s="199">
        <v>5</v>
      </c>
      <c r="J82" s="503" t="s">
        <v>1339</v>
      </c>
    </row>
    <row r="83" spans="1:10" ht="63" customHeight="1" x14ac:dyDescent="0.25">
      <c r="A83" s="188">
        <v>77</v>
      </c>
      <c r="B83" s="203" t="s">
        <v>1433</v>
      </c>
      <c r="C83" s="191" t="s">
        <v>1434</v>
      </c>
      <c r="D83" s="189">
        <f t="shared" ref="D83:D117" si="9">SUBTOTAL(9,E83:H83)</f>
        <v>0.17</v>
      </c>
      <c r="E83" s="204"/>
      <c r="F83" s="190"/>
      <c r="G83" s="194"/>
      <c r="H83" s="190">
        <v>0.17</v>
      </c>
      <c r="I83" s="199">
        <v>9</v>
      </c>
      <c r="J83" s="504" t="s">
        <v>1344</v>
      </c>
    </row>
    <row r="84" spans="1:10" ht="59.25" customHeight="1" x14ac:dyDescent="0.25">
      <c r="A84" s="188">
        <v>78</v>
      </c>
      <c r="B84" s="24" t="s">
        <v>1435</v>
      </c>
      <c r="C84" s="191" t="s">
        <v>1374</v>
      </c>
      <c r="D84" s="189">
        <f t="shared" si="9"/>
        <v>7</v>
      </c>
      <c r="E84" s="189">
        <v>3</v>
      </c>
      <c r="F84" s="189"/>
      <c r="G84" s="189"/>
      <c r="H84" s="190">
        <f>SUM(I84:AD84)</f>
        <v>4</v>
      </c>
      <c r="I84" s="199">
        <v>4</v>
      </c>
      <c r="J84" s="504" t="s">
        <v>1344</v>
      </c>
    </row>
    <row r="85" spans="1:10" ht="59.25" customHeight="1" x14ac:dyDescent="0.25">
      <c r="A85" s="497">
        <v>79</v>
      </c>
      <c r="B85" s="203" t="s">
        <v>1436</v>
      </c>
      <c r="C85" s="191" t="s">
        <v>1437</v>
      </c>
      <c r="D85" s="189">
        <f t="shared" si="9"/>
        <v>0.12</v>
      </c>
      <c r="E85" s="190"/>
      <c r="F85" s="190"/>
      <c r="G85" s="190"/>
      <c r="H85" s="190">
        <v>0.12</v>
      </c>
      <c r="I85" s="199">
        <v>11</v>
      </c>
      <c r="J85" s="504" t="s">
        <v>1344</v>
      </c>
    </row>
    <row r="86" spans="1:10" ht="59.25" customHeight="1" x14ac:dyDescent="0.25">
      <c r="A86" s="188">
        <v>80</v>
      </c>
      <c r="B86" s="200" t="s">
        <v>1438</v>
      </c>
      <c r="C86" s="191" t="s">
        <v>1342</v>
      </c>
      <c r="D86" s="189">
        <f t="shared" si="9"/>
        <v>0.2</v>
      </c>
      <c r="E86" s="201"/>
      <c r="F86" s="190"/>
      <c r="G86" s="201"/>
      <c r="H86" s="190">
        <v>0.2</v>
      </c>
      <c r="I86" s="199">
        <v>7</v>
      </c>
      <c r="J86" s="504" t="s">
        <v>1344</v>
      </c>
    </row>
    <row r="87" spans="1:10" ht="59.25" customHeight="1" x14ac:dyDescent="0.25">
      <c r="A87" s="188">
        <v>81</v>
      </c>
      <c r="B87" s="200" t="s">
        <v>1439</v>
      </c>
      <c r="C87" s="191" t="s">
        <v>1418</v>
      </c>
      <c r="D87" s="189">
        <f t="shared" si="9"/>
        <v>0.05</v>
      </c>
      <c r="E87" s="201"/>
      <c r="F87" s="190"/>
      <c r="G87" s="201"/>
      <c r="H87" s="190">
        <v>0.05</v>
      </c>
      <c r="I87" s="199">
        <v>9</v>
      </c>
      <c r="J87" s="504" t="s">
        <v>1344</v>
      </c>
    </row>
    <row r="88" spans="1:10" ht="55.5" customHeight="1" x14ac:dyDescent="0.25">
      <c r="A88" s="497">
        <v>82</v>
      </c>
      <c r="B88" s="191" t="s">
        <v>1440</v>
      </c>
      <c r="C88" s="191" t="s">
        <v>1441</v>
      </c>
      <c r="D88" s="189">
        <f t="shared" si="9"/>
        <v>0.1</v>
      </c>
      <c r="E88" s="189"/>
      <c r="F88" s="189"/>
      <c r="G88" s="189"/>
      <c r="H88" s="190">
        <v>0.1</v>
      </c>
      <c r="I88" s="199">
        <v>4</v>
      </c>
      <c r="J88" s="504" t="s">
        <v>1344</v>
      </c>
    </row>
    <row r="89" spans="1:10" ht="55.5" customHeight="1" x14ac:dyDescent="0.25">
      <c r="A89" s="188">
        <v>83</v>
      </c>
      <c r="B89" s="24" t="s">
        <v>1442</v>
      </c>
      <c r="C89" s="191" t="s">
        <v>1443</v>
      </c>
      <c r="D89" s="189">
        <f t="shared" si="9"/>
        <v>0.6</v>
      </c>
      <c r="E89" s="189">
        <v>0</v>
      </c>
      <c r="F89" s="189"/>
      <c r="G89" s="189"/>
      <c r="H89" s="190">
        <v>0.6</v>
      </c>
      <c r="I89" s="199">
        <v>10</v>
      </c>
      <c r="J89" s="504" t="s">
        <v>1344</v>
      </c>
    </row>
    <row r="90" spans="1:10" ht="66.75" customHeight="1" x14ac:dyDescent="0.25">
      <c r="A90" s="188">
        <v>84</v>
      </c>
      <c r="B90" s="24" t="s">
        <v>1444</v>
      </c>
      <c r="C90" s="24" t="s">
        <v>1445</v>
      </c>
      <c r="D90" s="189">
        <f t="shared" si="9"/>
        <v>0.34</v>
      </c>
      <c r="E90" s="189"/>
      <c r="F90" s="189"/>
      <c r="G90" s="189"/>
      <c r="H90" s="190">
        <v>0.34</v>
      </c>
      <c r="I90" s="199">
        <v>6</v>
      </c>
      <c r="J90" s="504" t="s">
        <v>1446</v>
      </c>
    </row>
    <row r="91" spans="1:10" ht="51" customHeight="1" x14ac:dyDescent="0.25">
      <c r="A91" s="497">
        <v>85</v>
      </c>
      <c r="B91" s="24" t="s">
        <v>1447</v>
      </c>
      <c r="C91" s="191" t="s">
        <v>1448</v>
      </c>
      <c r="D91" s="189">
        <f t="shared" si="9"/>
        <v>7.0000000000000007E-2</v>
      </c>
      <c r="E91" s="189"/>
      <c r="F91" s="189"/>
      <c r="G91" s="189"/>
      <c r="H91" s="190">
        <v>7.0000000000000007E-2</v>
      </c>
      <c r="I91" s="199">
        <v>8</v>
      </c>
      <c r="J91" s="504" t="s">
        <v>1446</v>
      </c>
    </row>
    <row r="92" spans="1:10" ht="51" customHeight="1" x14ac:dyDescent="0.25">
      <c r="A92" s="188">
        <v>86</v>
      </c>
      <c r="B92" s="24" t="s">
        <v>1449</v>
      </c>
      <c r="C92" s="191" t="s">
        <v>1450</v>
      </c>
      <c r="D92" s="189">
        <f t="shared" si="9"/>
        <v>0.4</v>
      </c>
      <c r="E92" s="189">
        <v>0.19</v>
      </c>
      <c r="F92" s="189"/>
      <c r="G92" s="189"/>
      <c r="H92" s="190">
        <v>0.21</v>
      </c>
      <c r="I92" s="199">
        <v>10</v>
      </c>
      <c r="J92" s="504" t="s">
        <v>1344</v>
      </c>
    </row>
    <row r="93" spans="1:10" ht="51" customHeight="1" x14ac:dyDescent="0.25">
      <c r="A93" s="188">
        <v>87</v>
      </c>
      <c r="B93" s="24" t="s">
        <v>1451</v>
      </c>
      <c r="C93" s="191" t="s">
        <v>1348</v>
      </c>
      <c r="D93" s="189">
        <f t="shared" si="9"/>
        <v>0.25</v>
      </c>
      <c r="E93" s="189">
        <v>0.09</v>
      </c>
      <c r="F93" s="189"/>
      <c r="G93" s="189"/>
      <c r="H93" s="190">
        <v>0.16</v>
      </c>
      <c r="I93" s="199">
        <v>7</v>
      </c>
      <c r="J93" s="504" t="s">
        <v>1344</v>
      </c>
    </row>
    <row r="94" spans="1:10" ht="48.75" customHeight="1" x14ac:dyDescent="0.25">
      <c r="A94" s="497">
        <v>88</v>
      </c>
      <c r="B94" s="24" t="s">
        <v>1452</v>
      </c>
      <c r="C94" s="191" t="s">
        <v>1453</v>
      </c>
      <c r="D94" s="189">
        <f t="shared" si="9"/>
        <v>8.3000000000000007</v>
      </c>
      <c r="E94" s="189">
        <v>0.3</v>
      </c>
      <c r="F94" s="189"/>
      <c r="G94" s="189"/>
      <c r="H94" s="190">
        <f>SUM(I94:AD94)</f>
        <v>8</v>
      </c>
      <c r="I94" s="199">
        <v>8</v>
      </c>
      <c r="J94" s="504" t="s">
        <v>1344</v>
      </c>
    </row>
    <row r="95" spans="1:10" ht="48.75" customHeight="1" x14ac:dyDescent="0.25">
      <c r="A95" s="188">
        <v>89</v>
      </c>
      <c r="B95" s="24" t="s">
        <v>1454</v>
      </c>
      <c r="C95" s="24" t="s">
        <v>1455</v>
      </c>
      <c r="D95" s="189">
        <f t="shared" si="9"/>
        <v>4.2</v>
      </c>
      <c r="E95" s="189">
        <v>0.2</v>
      </c>
      <c r="F95" s="189"/>
      <c r="G95" s="189"/>
      <c r="H95" s="190">
        <f>SUM(I95:AD95)</f>
        <v>4</v>
      </c>
      <c r="I95" s="199">
        <v>4</v>
      </c>
      <c r="J95" s="504" t="s">
        <v>1344</v>
      </c>
    </row>
    <row r="96" spans="1:10" ht="48.75" customHeight="1" x14ac:dyDescent="0.25">
      <c r="A96" s="188">
        <v>90</v>
      </c>
      <c r="B96" s="191" t="s">
        <v>1456</v>
      </c>
      <c r="C96" s="205" t="s">
        <v>1457</v>
      </c>
      <c r="D96" s="189">
        <f t="shared" si="9"/>
        <v>0.2</v>
      </c>
      <c r="E96" s="190">
        <v>0.03</v>
      </c>
      <c r="F96" s="190"/>
      <c r="G96" s="190"/>
      <c r="H96" s="190">
        <v>0.17</v>
      </c>
      <c r="I96" s="199">
        <v>5</v>
      </c>
      <c r="J96" s="504" t="s">
        <v>1344</v>
      </c>
    </row>
    <row r="97" spans="1:10" ht="48.75" customHeight="1" x14ac:dyDescent="0.25">
      <c r="A97" s="497">
        <v>91</v>
      </c>
      <c r="B97" s="24" t="s">
        <v>1458</v>
      </c>
      <c r="C97" s="206" t="s">
        <v>1459</v>
      </c>
      <c r="D97" s="189">
        <f t="shared" si="9"/>
        <v>0.1</v>
      </c>
      <c r="E97" s="190"/>
      <c r="F97" s="190"/>
      <c r="G97" s="190"/>
      <c r="H97" s="190">
        <v>0.1</v>
      </c>
      <c r="I97" s="199">
        <v>5</v>
      </c>
      <c r="J97" s="504" t="s">
        <v>1344</v>
      </c>
    </row>
    <row r="98" spans="1:10" ht="48.75" customHeight="1" x14ac:dyDescent="0.25">
      <c r="A98" s="188">
        <v>92</v>
      </c>
      <c r="B98" s="205" t="s">
        <v>1460</v>
      </c>
      <c r="C98" s="205" t="s">
        <v>1461</v>
      </c>
      <c r="D98" s="189">
        <f t="shared" si="9"/>
        <v>0.5</v>
      </c>
      <c r="E98" s="190"/>
      <c r="F98" s="190"/>
      <c r="G98" s="190"/>
      <c r="H98" s="190">
        <v>0.5</v>
      </c>
      <c r="I98" s="199">
        <v>4</v>
      </c>
      <c r="J98" s="504" t="s">
        <v>1344</v>
      </c>
    </row>
    <row r="99" spans="1:10" ht="51" customHeight="1" x14ac:dyDescent="0.25">
      <c r="A99" s="188">
        <v>93</v>
      </c>
      <c r="B99" s="205" t="s">
        <v>1462</v>
      </c>
      <c r="C99" s="207" t="s">
        <v>1463</v>
      </c>
      <c r="D99" s="189">
        <f t="shared" si="9"/>
        <v>10.3</v>
      </c>
      <c r="E99" s="190">
        <v>0.3</v>
      </c>
      <c r="F99" s="190"/>
      <c r="G99" s="190"/>
      <c r="H99" s="190">
        <f>SUM(I99:AD99)</f>
        <v>10</v>
      </c>
      <c r="I99" s="199">
        <v>10</v>
      </c>
      <c r="J99" s="504" t="s">
        <v>1344</v>
      </c>
    </row>
    <row r="100" spans="1:10" ht="51" customHeight="1" x14ac:dyDescent="0.25">
      <c r="A100" s="497">
        <v>94</v>
      </c>
      <c r="B100" s="205" t="s">
        <v>1464</v>
      </c>
      <c r="C100" s="205" t="s">
        <v>1465</v>
      </c>
      <c r="D100" s="189">
        <f t="shared" si="9"/>
        <v>0.3</v>
      </c>
      <c r="E100" s="190"/>
      <c r="F100" s="190"/>
      <c r="G100" s="190"/>
      <c r="H100" s="190">
        <v>0.3</v>
      </c>
      <c r="I100" s="199">
        <v>6</v>
      </c>
      <c r="J100" s="504" t="s">
        <v>1344</v>
      </c>
    </row>
    <row r="101" spans="1:10" ht="51" customHeight="1" x14ac:dyDescent="0.25">
      <c r="A101" s="188">
        <v>95</v>
      </c>
      <c r="B101" s="24" t="s">
        <v>1466</v>
      </c>
      <c r="C101" s="205" t="s">
        <v>1467</v>
      </c>
      <c r="D101" s="189">
        <f t="shared" si="9"/>
        <v>0.2</v>
      </c>
      <c r="E101" s="190">
        <v>0.2</v>
      </c>
      <c r="F101" s="190"/>
      <c r="G101" s="190"/>
      <c r="H101" s="190">
        <v>0</v>
      </c>
      <c r="I101" s="199">
        <v>9</v>
      </c>
      <c r="J101" s="504" t="s">
        <v>1344</v>
      </c>
    </row>
    <row r="102" spans="1:10" ht="51" customHeight="1" x14ac:dyDescent="0.25">
      <c r="A102" s="188">
        <v>96</v>
      </c>
      <c r="B102" s="191" t="s">
        <v>1468</v>
      </c>
      <c r="C102" s="202" t="s">
        <v>1469</v>
      </c>
      <c r="D102" s="189">
        <f t="shared" si="9"/>
        <v>0.08</v>
      </c>
      <c r="E102" s="208"/>
      <c r="F102" s="190"/>
      <c r="G102" s="190"/>
      <c r="H102" s="190">
        <v>0.08</v>
      </c>
      <c r="I102" s="199">
        <v>4</v>
      </c>
      <c r="J102" s="504" t="s">
        <v>1344</v>
      </c>
    </row>
    <row r="103" spans="1:10" ht="51" customHeight="1" x14ac:dyDescent="0.25">
      <c r="A103" s="497">
        <v>97</v>
      </c>
      <c r="B103" s="24" t="s">
        <v>1363</v>
      </c>
      <c r="C103" s="24" t="s">
        <v>1437</v>
      </c>
      <c r="D103" s="189">
        <f t="shared" si="9"/>
        <v>1</v>
      </c>
      <c r="E103" s="189"/>
      <c r="F103" s="189"/>
      <c r="G103" s="189"/>
      <c r="H103" s="190">
        <v>1</v>
      </c>
      <c r="I103" s="199">
        <v>11</v>
      </c>
      <c r="J103" s="504" t="s">
        <v>1344</v>
      </c>
    </row>
    <row r="104" spans="1:10" ht="51" customHeight="1" x14ac:dyDescent="0.25">
      <c r="A104" s="188">
        <v>98</v>
      </c>
      <c r="B104" s="24" t="s">
        <v>1470</v>
      </c>
      <c r="C104" s="24" t="s">
        <v>1412</v>
      </c>
      <c r="D104" s="189">
        <f t="shared" si="9"/>
        <v>8.5</v>
      </c>
      <c r="E104" s="189">
        <v>0.5</v>
      </c>
      <c r="F104" s="189"/>
      <c r="G104" s="189"/>
      <c r="H104" s="190">
        <f>SUM(I104:AD104)</f>
        <v>8</v>
      </c>
      <c r="I104" s="199">
        <v>8</v>
      </c>
      <c r="J104" s="504" t="s">
        <v>1344</v>
      </c>
    </row>
    <row r="105" spans="1:10" ht="50.25" customHeight="1" x14ac:dyDescent="0.25">
      <c r="A105" s="188">
        <v>99</v>
      </c>
      <c r="B105" s="24" t="s">
        <v>1471</v>
      </c>
      <c r="C105" s="24" t="s">
        <v>1472</v>
      </c>
      <c r="D105" s="189">
        <f t="shared" si="9"/>
        <v>0.3</v>
      </c>
      <c r="E105" s="189"/>
      <c r="F105" s="189"/>
      <c r="G105" s="189"/>
      <c r="H105" s="190">
        <v>0.3</v>
      </c>
      <c r="I105" s="199">
        <v>7</v>
      </c>
      <c r="J105" s="504" t="s">
        <v>1344</v>
      </c>
    </row>
    <row r="106" spans="1:10" ht="50.25" customHeight="1" x14ac:dyDescent="0.25">
      <c r="A106" s="497">
        <v>100</v>
      </c>
      <c r="B106" s="24" t="s">
        <v>1473</v>
      </c>
      <c r="C106" s="202" t="s">
        <v>1474</v>
      </c>
      <c r="D106" s="189">
        <f t="shared" si="9"/>
        <v>5</v>
      </c>
      <c r="E106" s="189"/>
      <c r="F106" s="189"/>
      <c r="G106" s="189"/>
      <c r="H106" s="190">
        <v>5</v>
      </c>
      <c r="I106" s="199">
        <v>5</v>
      </c>
      <c r="J106" s="504" t="s">
        <v>1344</v>
      </c>
    </row>
    <row r="107" spans="1:10" ht="50.25" customHeight="1" x14ac:dyDescent="0.25">
      <c r="A107" s="188">
        <v>101</v>
      </c>
      <c r="B107" s="24" t="s">
        <v>1363</v>
      </c>
      <c r="C107" s="24" t="s">
        <v>1400</v>
      </c>
      <c r="D107" s="189">
        <f t="shared" si="9"/>
        <v>0.05</v>
      </c>
      <c r="E107" s="189"/>
      <c r="F107" s="189"/>
      <c r="G107" s="189"/>
      <c r="H107" s="190">
        <v>0.05</v>
      </c>
      <c r="I107" s="199">
        <v>10</v>
      </c>
      <c r="J107" s="504" t="s">
        <v>1344</v>
      </c>
    </row>
    <row r="108" spans="1:10" ht="50.25" customHeight="1" x14ac:dyDescent="0.25">
      <c r="A108" s="188">
        <v>102</v>
      </c>
      <c r="B108" s="24" t="s">
        <v>1460</v>
      </c>
      <c r="C108" s="24" t="s">
        <v>1475</v>
      </c>
      <c r="D108" s="189">
        <f t="shared" si="9"/>
        <v>0.5</v>
      </c>
      <c r="E108" s="189"/>
      <c r="F108" s="189"/>
      <c r="G108" s="189"/>
      <c r="H108" s="190">
        <v>0.5</v>
      </c>
      <c r="I108" s="199">
        <v>4</v>
      </c>
      <c r="J108" s="504" t="s">
        <v>1344</v>
      </c>
    </row>
    <row r="109" spans="1:10" ht="50.25" customHeight="1" x14ac:dyDescent="0.25">
      <c r="A109" s="497">
        <v>103</v>
      </c>
      <c r="B109" s="24" t="s">
        <v>1476</v>
      </c>
      <c r="C109" s="24" t="s">
        <v>1477</v>
      </c>
      <c r="D109" s="189">
        <f t="shared" si="9"/>
        <v>0.06</v>
      </c>
      <c r="E109" s="189"/>
      <c r="F109" s="189"/>
      <c r="G109" s="189"/>
      <c r="H109" s="190">
        <v>0.06</v>
      </c>
      <c r="I109" s="199">
        <v>10</v>
      </c>
      <c r="J109" s="504" t="s">
        <v>1446</v>
      </c>
    </row>
    <row r="110" spans="1:10" ht="50.25" customHeight="1" x14ac:dyDescent="0.25">
      <c r="A110" s="188">
        <v>104</v>
      </c>
      <c r="B110" s="24" t="s">
        <v>1363</v>
      </c>
      <c r="C110" s="24" t="s">
        <v>1478</v>
      </c>
      <c r="D110" s="189">
        <f t="shared" si="9"/>
        <v>0.04</v>
      </c>
      <c r="E110" s="189"/>
      <c r="F110" s="189"/>
      <c r="G110" s="189"/>
      <c r="H110" s="190">
        <v>0.04</v>
      </c>
      <c r="I110" s="199">
        <v>6</v>
      </c>
      <c r="J110" s="504" t="s">
        <v>1344</v>
      </c>
    </row>
    <row r="111" spans="1:10" ht="50.25" customHeight="1" x14ac:dyDescent="0.25">
      <c r="A111" s="188">
        <v>105</v>
      </c>
      <c r="B111" s="24" t="s">
        <v>1479</v>
      </c>
      <c r="C111" s="24" t="s">
        <v>1480</v>
      </c>
      <c r="D111" s="189">
        <f t="shared" si="9"/>
        <v>1</v>
      </c>
      <c r="E111" s="189">
        <v>0.7</v>
      </c>
      <c r="F111" s="189"/>
      <c r="G111" s="189"/>
      <c r="H111" s="190">
        <v>0.3</v>
      </c>
      <c r="I111" s="199">
        <v>11</v>
      </c>
      <c r="J111" s="504" t="s">
        <v>1344</v>
      </c>
    </row>
    <row r="112" spans="1:10" ht="50.25" customHeight="1" x14ac:dyDescent="0.25">
      <c r="A112" s="497">
        <v>106</v>
      </c>
      <c r="B112" s="24" t="s">
        <v>1481</v>
      </c>
      <c r="C112" s="24" t="s">
        <v>1482</v>
      </c>
      <c r="D112" s="189">
        <f t="shared" si="9"/>
        <v>0.12</v>
      </c>
      <c r="E112" s="189"/>
      <c r="F112" s="189"/>
      <c r="G112" s="189"/>
      <c r="H112" s="190">
        <v>0.12</v>
      </c>
      <c r="I112" s="199">
        <v>10</v>
      </c>
      <c r="J112" s="504" t="s">
        <v>1344</v>
      </c>
    </row>
    <row r="113" spans="1:10" ht="49.5" customHeight="1" x14ac:dyDescent="0.25">
      <c r="A113" s="188">
        <v>107</v>
      </c>
      <c r="B113" s="24" t="s">
        <v>1483</v>
      </c>
      <c r="C113" s="24" t="s">
        <v>1484</v>
      </c>
      <c r="D113" s="189">
        <f t="shared" si="9"/>
        <v>6</v>
      </c>
      <c r="E113" s="189">
        <v>1</v>
      </c>
      <c r="F113" s="189"/>
      <c r="G113" s="189"/>
      <c r="H113" s="190">
        <f>SUM(I113:AD113)</f>
        <v>5</v>
      </c>
      <c r="I113" s="199">
        <v>5</v>
      </c>
      <c r="J113" s="504" t="s">
        <v>1344</v>
      </c>
    </row>
    <row r="114" spans="1:10" ht="49.5" customHeight="1" x14ac:dyDescent="0.25">
      <c r="A114" s="188">
        <v>108</v>
      </c>
      <c r="B114" s="24" t="s">
        <v>1363</v>
      </c>
      <c r="C114" s="24" t="s">
        <v>1485</v>
      </c>
      <c r="D114" s="189">
        <f t="shared" si="9"/>
        <v>0.12</v>
      </c>
      <c r="E114" s="189"/>
      <c r="F114" s="189"/>
      <c r="G114" s="189"/>
      <c r="H114" s="190">
        <v>0.12</v>
      </c>
      <c r="I114" s="199">
        <v>7</v>
      </c>
      <c r="J114" s="504" t="s">
        <v>1344</v>
      </c>
    </row>
    <row r="115" spans="1:10" ht="49.5" customHeight="1" x14ac:dyDescent="0.25">
      <c r="A115" s="497">
        <v>109</v>
      </c>
      <c r="B115" s="24" t="s">
        <v>1486</v>
      </c>
      <c r="C115" s="24" t="s">
        <v>1305</v>
      </c>
      <c r="D115" s="189">
        <f t="shared" si="9"/>
        <v>0.1</v>
      </c>
      <c r="E115" s="189"/>
      <c r="F115" s="189"/>
      <c r="G115" s="189"/>
      <c r="H115" s="190">
        <v>0.1</v>
      </c>
      <c r="I115" s="199">
        <v>4</v>
      </c>
      <c r="J115" s="504" t="s">
        <v>1344</v>
      </c>
    </row>
    <row r="116" spans="1:10" ht="49.5" customHeight="1" x14ac:dyDescent="0.25">
      <c r="A116" s="188">
        <v>110</v>
      </c>
      <c r="B116" s="24" t="s">
        <v>1487</v>
      </c>
      <c r="C116" s="24" t="s">
        <v>1484</v>
      </c>
      <c r="D116" s="189">
        <f t="shared" si="9"/>
        <v>0.3</v>
      </c>
      <c r="E116" s="198"/>
      <c r="F116" s="198"/>
      <c r="G116" s="198"/>
      <c r="H116" s="190">
        <v>0.3</v>
      </c>
      <c r="I116" s="199">
        <v>5</v>
      </c>
      <c r="J116" s="504" t="s">
        <v>1344</v>
      </c>
    </row>
    <row r="117" spans="1:10" ht="49.5" customHeight="1" x14ac:dyDescent="0.25">
      <c r="A117" s="188">
        <v>111</v>
      </c>
      <c r="B117" s="24" t="s">
        <v>1488</v>
      </c>
      <c r="C117" s="24" t="s">
        <v>1489</v>
      </c>
      <c r="D117" s="189">
        <f t="shared" si="9"/>
        <v>0.02</v>
      </c>
      <c r="E117" s="198"/>
      <c r="F117" s="198"/>
      <c r="G117" s="198"/>
      <c r="H117" s="190">
        <v>0.02</v>
      </c>
      <c r="I117" s="199">
        <v>9</v>
      </c>
      <c r="J117" s="504" t="s">
        <v>1446</v>
      </c>
    </row>
    <row r="118" spans="1:10" s="456" customFormat="1" ht="42.75" customHeight="1" x14ac:dyDescent="0.25">
      <c r="A118" s="497">
        <v>112</v>
      </c>
      <c r="B118" s="451" t="s">
        <v>1490</v>
      </c>
      <c r="C118" s="452" t="s">
        <v>1491</v>
      </c>
      <c r="D118" s="450"/>
      <c r="E118" s="453"/>
      <c r="F118" s="454"/>
      <c r="G118" s="454"/>
      <c r="H118" s="454"/>
      <c r="I118" s="199">
        <v>5</v>
      </c>
      <c r="J118" s="455"/>
    </row>
    <row r="119" spans="1:10" ht="42.75" customHeight="1" x14ac:dyDescent="0.25">
      <c r="A119" s="188">
        <v>113</v>
      </c>
      <c r="B119" s="195" t="s">
        <v>1492</v>
      </c>
      <c r="C119" s="195" t="s">
        <v>1493</v>
      </c>
      <c r="D119" s="189">
        <f t="shared" ref="D119:D125" si="10">SUBTOTAL(9,E119:H119)</f>
        <v>1</v>
      </c>
      <c r="E119" s="190"/>
      <c r="F119" s="190"/>
      <c r="G119" s="190"/>
      <c r="H119" s="190">
        <v>1</v>
      </c>
      <c r="I119" s="199">
        <v>6</v>
      </c>
      <c r="J119" s="503" t="s">
        <v>1302</v>
      </c>
    </row>
    <row r="120" spans="1:10" ht="42.75" customHeight="1" x14ac:dyDescent="0.25">
      <c r="A120" s="188">
        <v>114</v>
      </c>
      <c r="B120" s="24" t="s">
        <v>1494</v>
      </c>
      <c r="C120" s="195" t="s">
        <v>1495</v>
      </c>
      <c r="D120" s="189">
        <f t="shared" si="10"/>
        <v>1</v>
      </c>
      <c r="E120" s="189">
        <v>0.4</v>
      </c>
      <c r="F120" s="189"/>
      <c r="G120" s="189"/>
      <c r="H120" s="190">
        <v>0.6</v>
      </c>
      <c r="I120" s="199">
        <v>10</v>
      </c>
      <c r="J120" s="503" t="s">
        <v>1302</v>
      </c>
    </row>
    <row r="121" spans="1:10" ht="42.75" customHeight="1" x14ac:dyDescent="0.25">
      <c r="A121" s="497">
        <v>115</v>
      </c>
      <c r="B121" s="24" t="s">
        <v>1496</v>
      </c>
      <c r="C121" s="195" t="s">
        <v>1497</v>
      </c>
      <c r="D121" s="189">
        <f t="shared" si="10"/>
        <v>0.17</v>
      </c>
      <c r="E121" s="189"/>
      <c r="F121" s="189"/>
      <c r="G121" s="189"/>
      <c r="H121" s="190">
        <v>0.17</v>
      </c>
      <c r="I121" s="199">
        <v>6</v>
      </c>
      <c r="J121" s="503" t="s">
        <v>1302</v>
      </c>
    </row>
    <row r="122" spans="1:10" ht="42.75" customHeight="1" x14ac:dyDescent="0.25">
      <c r="A122" s="188">
        <v>116</v>
      </c>
      <c r="B122" s="24" t="s">
        <v>1498</v>
      </c>
      <c r="C122" s="24" t="s">
        <v>1499</v>
      </c>
      <c r="D122" s="189">
        <f t="shared" si="10"/>
        <v>1</v>
      </c>
      <c r="E122" s="189"/>
      <c r="F122" s="189"/>
      <c r="G122" s="189"/>
      <c r="H122" s="190">
        <v>1</v>
      </c>
      <c r="I122" s="199">
        <v>8</v>
      </c>
      <c r="J122" s="503" t="s">
        <v>1302</v>
      </c>
    </row>
    <row r="123" spans="1:10" ht="42.75" customHeight="1" x14ac:dyDescent="0.25">
      <c r="A123" s="188">
        <v>117</v>
      </c>
      <c r="B123" s="24" t="s">
        <v>1500</v>
      </c>
      <c r="C123" s="24" t="s">
        <v>1501</v>
      </c>
      <c r="D123" s="189">
        <f t="shared" si="10"/>
        <v>3</v>
      </c>
      <c r="E123" s="189"/>
      <c r="F123" s="189"/>
      <c r="G123" s="189"/>
      <c r="H123" s="190">
        <v>3</v>
      </c>
      <c r="I123" s="199">
        <v>5</v>
      </c>
      <c r="J123" s="503" t="s">
        <v>1339</v>
      </c>
    </row>
    <row r="124" spans="1:10" ht="42.75" customHeight="1" x14ac:dyDescent="0.25">
      <c r="A124" s="497">
        <v>118</v>
      </c>
      <c r="B124" s="209" t="s">
        <v>1502</v>
      </c>
      <c r="C124" s="24" t="s">
        <v>1478</v>
      </c>
      <c r="D124" s="189">
        <f t="shared" si="10"/>
        <v>0.53</v>
      </c>
      <c r="E124" s="198">
        <v>0.53</v>
      </c>
      <c r="F124" s="198"/>
      <c r="G124" s="198"/>
      <c r="H124" s="190">
        <v>0</v>
      </c>
      <c r="I124" s="199">
        <v>5</v>
      </c>
      <c r="J124" s="503" t="s">
        <v>1339</v>
      </c>
    </row>
    <row r="125" spans="1:10" ht="42.75" customHeight="1" x14ac:dyDescent="0.25">
      <c r="A125" s="188">
        <v>119</v>
      </c>
      <c r="B125" s="24" t="s">
        <v>1503</v>
      </c>
      <c r="C125" s="191" t="s">
        <v>1504</v>
      </c>
      <c r="D125" s="189">
        <f t="shared" si="10"/>
        <v>0.26</v>
      </c>
      <c r="E125" s="189"/>
      <c r="F125" s="189"/>
      <c r="G125" s="189"/>
      <c r="H125" s="190">
        <v>0.26</v>
      </c>
      <c r="I125" s="199">
        <v>10</v>
      </c>
      <c r="J125" s="503" t="s">
        <v>1339</v>
      </c>
    </row>
    <row r="126" spans="1:10" ht="27" customHeight="1" x14ac:dyDescent="0.25">
      <c r="A126" s="188">
        <v>120</v>
      </c>
      <c r="B126" s="24" t="s">
        <v>1505</v>
      </c>
      <c r="C126" s="191" t="s">
        <v>1506</v>
      </c>
      <c r="D126" s="189">
        <v>6</v>
      </c>
      <c r="E126" s="189"/>
      <c r="F126" s="189"/>
      <c r="G126" s="189"/>
      <c r="H126" s="190">
        <v>6</v>
      </c>
      <c r="I126" s="199">
        <v>9</v>
      </c>
      <c r="J126" s="503" t="s">
        <v>1339</v>
      </c>
    </row>
    <row r="127" spans="1:10" ht="27" customHeight="1" x14ac:dyDescent="0.25">
      <c r="A127" s="497">
        <v>121</v>
      </c>
      <c r="B127" s="24" t="s">
        <v>1507</v>
      </c>
      <c r="C127" s="24" t="s">
        <v>1508</v>
      </c>
      <c r="D127" s="189">
        <f>SUBTOTAL(9,E127:H127)</f>
        <v>4</v>
      </c>
      <c r="E127" s="198"/>
      <c r="F127" s="198"/>
      <c r="G127" s="198"/>
      <c r="H127" s="190">
        <v>4</v>
      </c>
      <c r="I127" s="199">
        <v>7</v>
      </c>
      <c r="J127" s="503" t="s">
        <v>1339</v>
      </c>
    </row>
    <row r="128" spans="1:10" ht="37.5" customHeight="1" x14ac:dyDescent="0.25">
      <c r="A128" s="188">
        <v>122</v>
      </c>
      <c r="B128" s="24" t="s">
        <v>1021</v>
      </c>
      <c r="C128" s="24" t="s">
        <v>1348</v>
      </c>
      <c r="D128" s="189">
        <f t="shared" ref="D128:D141" si="11">SUBTOTAL(9,E128:H128)</f>
        <v>0.26</v>
      </c>
      <c r="E128" s="189"/>
      <c r="F128" s="189"/>
      <c r="G128" s="189"/>
      <c r="H128" s="190">
        <v>0.26</v>
      </c>
      <c r="I128" s="199">
        <v>10</v>
      </c>
      <c r="J128" s="503" t="s">
        <v>1302</v>
      </c>
    </row>
    <row r="129" spans="1:10" ht="31.5" x14ac:dyDescent="0.25">
      <c r="A129" s="188">
        <v>123</v>
      </c>
      <c r="B129" s="24" t="s">
        <v>1021</v>
      </c>
      <c r="C129" s="191" t="s">
        <v>1384</v>
      </c>
      <c r="D129" s="189">
        <f t="shared" si="11"/>
        <v>0.11</v>
      </c>
      <c r="E129" s="189"/>
      <c r="F129" s="189"/>
      <c r="G129" s="189"/>
      <c r="H129" s="190">
        <v>0.11</v>
      </c>
      <c r="I129" s="199">
        <v>6</v>
      </c>
      <c r="J129" s="503" t="s">
        <v>1302</v>
      </c>
    </row>
    <row r="130" spans="1:10" ht="69.75" customHeight="1" x14ac:dyDescent="0.25">
      <c r="A130" s="497">
        <v>124</v>
      </c>
      <c r="B130" s="24" t="s">
        <v>1021</v>
      </c>
      <c r="C130" s="24" t="s">
        <v>1509</v>
      </c>
      <c r="D130" s="189">
        <f t="shared" si="11"/>
        <v>1.23</v>
      </c>
      <c r="E130" s="189">
        <v>1.23</v>
      </c>
      <c r="F130" s="189"/>
      <c r="G130" s="189"/>
      <c r="H130" s="190">
        <v>0</v>
      </c>
      <c r="I130" s="199">
        <v>5</v>
      </c>
      <c r="J130" s="503" t="s">
        <v>1302</v>
      </c>
    </row>
    <row r="131" spans="1:10" ht="48" customHeight="1" x14ac:dyDescent="0.25">
      <c r="A131" s="188">
        <v>125</v>
      </c>
      <c r="B131" s="24" t="s">
        <v>1510</v>
      </c>
      <c r="C131" s="24" t="s">
        <v>1511</v>
      </c>
      <c r="D131" s="189">
        <f t="shared" si="11"/>
        <v>0.2</v>
      </c>
      <c r="E131" s="189"/>
      <c r="F131" s="189"/>
      <c r="G131" s="189"/>
      <c r="H131" s="190">
        <v>0.2</v>
      </c>
      <c r="I131" s="199">
        <v>5</v>
      </c>
      <c r="J131" s="503" t="s">
        <v>1302</v>
      </c>
    </row>
    <row r="132" spans="1:10" ht="48" customHeight="1" x14ac:dyDescent="0.25">
      <c r="A132" s="188">
        <v>126</v>
      </c>
      <c r="B132" s="24" t="s">
        <v>1512</v>
      </c>
      <c r="C132" s="24" t="s">
        <v>1341</v>
      </c>
      <c r="D132" s="189">
        <f t="shared" si="11"/>
        <v>5.2</v>
      </c>
      <c r="E132" s="189">
        <v>0.2</v>
      </c>
      <c r="F132" s="189"/>
      <c r="G132" s="189"/>
      <c r="H132" s="190">
        <f t="shared" ref="H132:H138" si="12">SUM(I132:AD132)</f>
        <v>5</v>
      </c>
      <c r="I132" s="199">
        <v>5</v>
      </c>
      <c r="J132" s="503" t="s">
        <v>1302</v>
      </c>
    </row>
    <row r="133" spans="1:10" ht="48" customHeight="1" x14ac:dyDescent="0.25">
      <c r="A133" s="497">
        <v>127</v>
      </c>
      <c r="B133" s="24" t="s">
        <v>1513</v>
      </c>
      <c r="C133" s="24" t="s">
        <v>1514</v>
      </c>
      <c r="D133" s="189">
        <f t="shared" si="11"/>
        <v>0.3</v>
      </c>
      <c r="E133" s="189"/>
      <c r="F133" s="189"/>
      <c r="G133" s="189"/>
      <c r="H133" s="190">
        <v>0.3</v>
      </c>
      <c r="I133" s="199">
        <v>5</v>
      </c>
      <c r="J133" s="503" t="s">
        <v>1302</v>
      </c>
    </row>
    <row r="134" spans="1:10" ht="48" customHeight="1" x14ac:dyDescent="0.25">
      <c r="A134" s="188">
        <v>128</v>
      </c>
      <c r="B134" s="24" t="s">
        <v>1515</v>
      </c>
      <c r="C134" s="24" t="s">
        <v>1516</v>
      </c>
      <c r="D134" s="189">
        <f t="shared" si="11"/>
        <v>10.199999999999999</v>
      </c>
      <c r="E134" s="189">
        <v>0.2</v>
      </c>
      <c r="F134" s="189"/>
      <c r="G134" s="189"/>
      <c r="H134" s="190">
        <f t="shared" si="12"/>
        <v>10</v>
      </c>
      <c r="I134" s="199">
        <v>10</v>
      </c>
      <c r="J134" s="503" t="s">
        <v>1302</v>
      </c>
    </row>
    <row r="135" spans="1:10" ht="48" customHeight="1" x14ac:dyDescent="0.25">
      <c r="A135" s="188">
        <v>129</v>
      </c>
      <c r="B135" s="24" t="s">
        <v>1517</v>
      </c>
      <c r="C135" s="24" t="s">
        <v>1518</v>
      </c>
      <c r="D135" s="189">
        <f t="shared" si="11"/>
        <v>0.5</v>
      </c>
      <c r="E135" s="189"/>
      <c r="F135" s="189"/>
      <c r="G135" s="189"/>
      <c r="H135" s="190">
        <v>0.5</v>
      </c>
      <c r="I135" s="199">
        <v>4</v>
      </c>
      <c r="J135" s="503" t="s">
        <v>1302</v>
      </c>
    </row>
    <row r="136" spans="1:10" ht="48" customHeight="1" x14ac:dyDescent="0.25">
      <c r="A136" s="497">
        <v>130</v>
      </c>
      <c r="B136" s="24" t="s">
        <v>1519</v>
      </c>
      <c r="C136" s="24" t="s">
        <v>1434</v>
      </c>
      <c r="D136" s="189">
        <f t="shared" si="11"/>
        <v>0.17</v>
      </c>
      <c r="E136" s="199"/>
      <c r="F136" s="199"/>
      <c r="G136" s="199"/>
      <c r="H136" s="190">
        <v>0.17</v>
      </c>
      <c r="I136" s="199">
        <v>7</v>
      </c>
      <c r="J136" s="503" t="s">
        <v>1302</v>
      </c>
    </row>
    <row r="137" spans="1:10" ht="48" customHeight="1" x14ac:dyDescent="0.25">
      <c r="A137" s="188">
        <v>131</v>
      </c>
      <c r="B137" s="24" t="s">
        <v>1520</v>
      </c>
      <c r="C137" s="24" t="s">
        <v>1521</v>
      </c>
      <c r="D137" s="189">
        <f t="shared" si="11"/>
        <v>0.17</v>
      </c>
      <c r="E137" s="198"/>
      <c r="F137" s="198"/>
      <c r="G137" s="198"/>
      <c r="H137" s="190">
        <v>0.17</v>
      </c>
      <c r="I137" s="199">
        <v>8</v>
      </c>
      <c r="J137" s="503" t="s">
        <v>1302</v>
      </c>
    </row>
    <row r="138" spans="1:10" ht="53.25" customHeight="1" x14ac:dyDescent="0.25">
      <c r="A138" s="188">
        <v>132</v>
      </c>
      <c r="B138" s="24" t="s">
        <v>1522</v>
      </c>
      <c r="C138" s="24" t="s">
        <v>1523</v>
      </c>
      <c r="D138" s="189">
        <f t="shared" si="11"/>
        <v>10.06</v>
      </c>
      <c r="E138" s="198">
        <v>0.06</v>
      </c>
      <c r="F138" s="198"/>
      <c r="G138" s="198"/>
      <c r="H138" s="190">
        <f t="shared" si="12"/>
        <v>10</v>
      </c>
      <c r="I138" s="199">
        <v>10</v>
      </c>
      <c r="J138" s="503" t="s">
        <v>1302</v>
      </c>
    </row>
    <row r="139" spans="1:10" ht="53.25" customHeight="1" x14ac:dyDescent="0.25">
      <c r="A139" s="497">
        <v>133</v>
      </c>
      <c r="B139" s="24" t="s">
        <v>1524</v>
      </c>
      <c r="C139" s="24" t="s">
        <v>1525</v>
      </c>
      <c r="D139" s="189">
        <f t="shared" si="11"/>
        <v>0.22</v>
      </c>
      <c r="E139" s="198"/>
      <c r="F139" s="198"/>
      <c r="G139" s="198"/>
      <c r="H139" s="190">
        <v>0.22</v>
      </c>
      <c r="I139" s="199">
        <v>10</v>
      </c>
      <c r="J139" s="503" t="s">
        <v>1302</v>
      </c>
    </row>
    <row r="140" spans="1:10" ht="53.25" customHeight="1" x14ac:dyDescent="0.25">
      <c r="A140" s="188">
        <v>134</v>
      </c>
      <c r="B140" s="24" t="s">
        <v>1526</v>
      </c>
      <c r="C140" s="24" t="s">
        <v>1527</v>
      </c>
      <c r="D140" s="189">
        <f t="shared" si="11"/>
        <v>0.03</v>
      </c>
      <c r="E140" s="198"/>
      <c r="F140" s="198"/>
      <c r="G140" s="198"/>
      <c r="H140" s="190">
        <v>0.03</v>
      </c>
      <c r="I140" s="199">
        <v>10</v>
      </c>
      <c r="J140" s="503" t="s">
        <v>1302</v>
      </c>
    </row>
    <row r="141" spans="1:10" ht="53.25" customHeight="1" x14ac:dyDescent="0.25">
      <c r="A141" s="188">
        <v>135</v>
      </c>
      <c r="B141" s="24" t="s">
        <v>1528</v>
      </c>
      <c r="C141" s="24" t="s">
        <v>1529</v>
      </c>
      <c r="D141" s="189">
        <f t="shared" si="11"/>
        <v>0.2</v>
      </c>
      <c r="E141" s="198"/>
      <c r="F141" s="198"/>
      <c r="G141" s="198"/>
      <c r="H141" s="190">
        <v>0.2</v>
      </c>
      <c r="I141" s="199">
        <v>10</v>
      </c>
      <c r="J141" s="503" t="s">
        <v>1302</v>
      </c>
    </row>
    <row r="142" spans="1:10" s="509" customFormat="1" ht="31.5" customHeight="1" x14ac:dyDescent="0.25">
      <c r="A142" s="611" t="s">
        <v>185</v>
      </c>
      <c r="B142" s="612"/>
      <c r="C142" s="613"/>
      <c r="D142" s="507">
        <f>SUM(D8:D141)</f>
        <v>440.61000000000024</v>
      </c>
      <c r="E142" s="507">
        <f t="shared" ref="E142:H142" si="13">SUM(E8:E141)</f>
        <v>120.57000000000002</v>
      </c>
      <c r="F142" s="507"/>
      <c r="G142" s="507"/>
      <c r="H142" s="507">
        <f t="shared" si="13"/>
        <v>320.04000000000008</v>
      </c>
      <c r="I142" s="502"/>
      <c r="J142" s="508"/>
    </row>
  </sheetData>
  <mergeCells count="10">
    <mergeCell ref="A142:C142"/>
    <mergeCell ref="A2:J2"/>
    <mergeCell ref="A3:J3"/>
    <mergeCell ref="A5:A6"/>
    <mergeCell ref="B5:B6"/>
    <mergeCell ref="C5:C6"/>
    <mergeCell ref="D5:D6"/>
    <mergeCell ref="E5:H5"/>
    <mergeCell ref="J5:J6"/>
    <mergeCell ref="I5:I6"/>
  </mergeCells>
  <conditionalFormatting sqref="B114 B12">
    <cfRule type="cellIs" dxfId="13" priority="3" stopIfTrue="1" operator="equal">
      <formula>0</formula>
    </cfRule>
    <cfRule type="cellIs" dxfId="12" priority="4" stopIfTrue="1" operator="equal">
      <formula>0</formula>
    </cfRule>
    <cfRule type="cellIs" dxfId="11" priority="5" stopIfTrue="1" operator="equal">
      <formula>0</formula>
    </cfRule>
  </conditionalFormatting>
  <conditionalFormatting sqref="B12">
    <cfRule type="duplicateValues" dxfId="10" priority="2"/>
  </conditionalFormatting>
  <conditionalFormatting sqref="B114">
    <cfRule type="duplicateValues" dxfId="9" priority="1"/>
  </conditionalFormatting>
  <pageMargins left="0.7" right="0.2" top="0.5" bottom="0.5" header="0.3" footer="0.3"/>
  <pageSetup paperSize="9" orientation="landscape" r:id="rId1"/>
  <headerFooter>
    <oddHeader>&amp;C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73" workbookViewId="0">
      <selection activeCell="G81" sqref="G81"/>
    </sheetView>
  </sheetViews>
  <sheetFormatPr defaultRowHeight="15.75" x14ac:dyDescent="0.25"/>
  <cols>
    <col min="1" max="1" width="4.5" bestFit="1" customWidth="1"/>
    <col min="2" max="2" width="36.25" customWidth="1"/>
    <col min="3" max="3" width="23.375" customWidth="1"/>
    <col min="4" max="4" width="8.625" customWidth="1"/>
    <col min="5" max="5" width="6.875" bestFit="1" customWidth="1"/>
    <col min="6" max="6" width="5.625" bestFit="1" customWidth="1"/>
    <col min="7" max="7" width="6.375" bestFit="1" customWidth="1"/>
    <col min="8" max="8" width="6.125" customWidth="1"/>
    <col min="9" max="9" width="10.375" customWidth="1"/>
    <col min="10" max="10" width="16.625" style="1" customWidth="1"/>
  </cols>
  <sheetData>
    <row r="1" spans="1:10" x14ac:dyDescent="0.25">
      <c r="J1" s="343" t="s">
        <v>2154</v>
      </c>
    </row>
    <row r="2" spans="1:10" ht="41.25" customHeight="1" x14ac:dyDescent="0.25">
      <c r="A2" s="557" t="s">
        <v>2151</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23.25" customHeight="1" x14ac:dyDescent="0.25">
      <c r="A5" s="560" t="s">
        <v>0</v>
      </c>
      <c r="B5" s="561" t="s">
        <v>28</v>
      </c>
      <c r="C5" s="561" t="s">
        <v>29</v>
      </c>
      <c r="D5" s="561" t="s">
        <v>30</v>
      </c>
      <c r="E5" s="560" t="s">
        <v>10</v>
      </c>
      <c r="F5" s="560"/>
      <c r="G5" s="560"/>
      <c r="H5" s="560"/>
      <c r="I5" s="555" t="s">
        <v>186</v>
      </c>
      <c r="J5" s="560" t="s">
        <v>7</v>
      </c>
    </row>
    <row r="6" spans="1:10" ht="69.75" customHeight="1" x14ac:dyDescent="0.25">
      <c r="A6" s="560"/>
      <c r="B6" s="560"/>
      <c r="C6" s="560"/>
      <c r="D6" s="560"/>
      <c r="E6" s="5" t="s">
        <v>31</v>
      </c>
      <c r="F6" s="6" t="s">
        <v>1</v>
      </c>
      <c r="G6" s="5" t="s">
        <v>12</v>
      </c>
      <c r="H6" s="5" t="s">
        <v>184</v>
      </c>
      <c r="I6" s="576"/>
      <c r="J6" s="560"/>
    </row>
    <row r="7" spans="1:10" ht="40.5" customHeight="1" x14ac:dyDescent="0.25">
      <c r="A7" s="210">
        <v>1</v>
      </c>
      <c r="B7" s="211" t="s">
        <v>1531</v>
      </c>
      <c r="C7" s="212" t="s">
        <v>1532</v>
      </c>
      <c r="D7" s="213">
        <f>SUM(E7:H7)</f>
        <v>0.1</v>
      </c>
      <c r="E7" s="214"/>
      <c r="F7" s="214"/>
      <c r="G7" s="214"/>
      <c r="H7" s="214">
        <v>0.1</v>
      </c>
      <c r="I7" s="215">
        <v>6</v>
      </c>
      <c r="J7" s="210" t="s">
        <v>821</v>
      </c>
    </row>
    <row r="8" spans="1:10" ht="40.5" customHeight="1" x14ac:dyDescent="0.25">
      <c r="A8" s="216">
        <v>2</v>
      </c>
      <c r="B8" s="217" t="s">
        <v>1533</v>
      </c>
      <c r="C8" s="218" t="s">
        <v>1534</v>
      </c>
      <c r="D8" s="219">
        <f>SUM(E8:H8)</f>
        <v>0.12</v>
      </c>
      <c r="E8" s="220"/>
      <c r="F8" s="220"/>
      <c r="G8" s="220"/>
      <c r="H8" s="220">
        <v>0.12</v>
      </c>
      <c r="I8" s="221">
        <v>6</v>
      </c>
      <c r="J8" s="341" t="s">
        <v>821</v>
      </c>
    </row>
    <row r="9" spans="1:10" ht="40.5" customHeight="1" x14ac:dyDescent="0.25">
      <c r="A9" s="222">
        <v>3</v>
      </c>
      <c r="B9" s="223" t="s">
        <v>1535</v>
      </c>
      <c r="C9" s="224" t="s">
        <v>1536</v>
      </c>
      <c r="D9" s="225">
        <f>SUM(E9:H9)</f>
        <v>0.1</v>
      </c>
      <c r="E9" s="226"/>
      <c r="F9" s="226"/>
      <c r="G9" s="226"/>
      <c r="H9" s="226">
        <v>0.1</v>
      </c>
      <c r="I9" s="227">
        <v>6</v>
      </c>
      <c r="J9" s="341" t="s">
        <v>821</v>
      </c>
    </row>
    <row r="10" spans="1:10" ht="40.5" customHeight="1" x14ac:dyDescent="0.25">
      <c r="A10" s="222">
        <v>4</v>
      </c>
      <c r="B10" s="223" t="s">
        <v>1537</v>
      </c>
      <c r="C10" s="224" t="s">
        <v>1538</v>
      </c>
      <c r="D10" s="225">
        <f>SUM(E10:H10)</f>
        <v>0.2</v>
      </c>
      <c r="E10" s="226">
        <v>0.15</v>
      </c>
      <c r="F10" s="226"/>
      <c r="G10" s="226"/>
      <c r="H10" s="226">
        <v>0.05</v>
      </c>
      <c r="I10" s="227">
        <v>6</v>
      </c>
      <c r="J10" s="341" t="s">
        <v>821</v>
      </c>
    </row>
    <row r="11" spans="1:10" ht="40.5" customHeight="1" x14ac:dyDescent="0.25">
      <c r="A11" s="216">
        <v>5</v>
      </c>
      <c r="B11" s="223" t="s">
        <v>1539</v>
      </c>
      <c r="C11" s="224" t="s">
        <v>1540</v>
      </c>
      <c r="D11" s="225">
        <f>SUM(E11:H11)</f>
        <v>0.3</v>
      </c>
      <c r="E11" s="226">
        <v>0.3</v>
      </c>
      <c r="F11" s="226"/>
      <c r="G11" s="226"/>
      <c r="H11" s="226"/>
      <c r="I11" s="227">
        <v>6</v>
      </c>
      <c r="J11" s="341" t="s">
        <v>821</v>
      </c>
    </row>
    <row r="12" spans="1:10" ht="27" customHeight="1" x14ac:dyDescent="0.25">
      <c r="A12" s="621">
        <v>6</v>
      </c>
      <c r="B12" s="620" t="s">
        <v>1541</v>
      </c>
      <c r="C12" s="228" t="s">
        <v>1542</v>
      </c>
      <c r="D12" s="225">
        <f t="shared" ref="D12:D19" si="0">SUM(E12:H12)</f>
        <v>1.5</v>
      </c>
      <c r="E12" s="229">
        <v>1.5</v>
      </c>
      <c r="F12" s="229"/>
      <c r="G12" s="229"/>
      <c r="H12" s="229"/>
      <c r="I12" s="621">
        <v>3</v>
      </c>
      <c r="J12" s="619" t="s">
        <v>821</v>
      </c>
    </row>
    <row r="13" spans="1:10" ht="25.5" customHeight="1" x14ac:dyDescent="0.25">
      <c r="A13" s="621"/>
      <c r="B13" s="620"/>
      <c r="C13" s="228" t="s">
        <v>1543</v>
      </c>
      <c r="D13" s="225">
        <f t="shared" si="0"/>
        <v>2.5</v>
      </c>
      <c r="E13" s="229">
        <v>2.5</v>
      </c>
      <c r="F13" s="229"/>
      <c r="G13" s="229"/>
      <c r="H13" s="229"/>
      <c r="I13" s="621"/>
      <c r="J13" s="619"/>
    </row>
    <row r="14" spans="1:10" ht="39" customHeight="1" x14ac:dyDescent="0.25">
      <c r="A14" s="621"/>
      <c r="B14" s="620"/>
      <c r="C14" s="224" t="s">
        <v>1544</v>
      </c>
      <c r="D14" s="225">
        <f t="shared" si="0"/>
        <v>1.5</v>
      </c>
      <c r="E14" s="229">
        <v>1.5</v>
      </c>
      <c r="F14" s="229"/>
      <c r="G14" s="229"/>
      <c r="H14" s="229"/>
      <c r="I14" s="621"/>
      <c r="J14" s="619"/>
    </row>
    <row r="15" spans="1:10" ht="28.5" customHeight="1" x14ac:dyDescent="0.25">
      <c r="A15" s="621"/>
      <c r="B15" s="620"/>
      <c r="C15" s="223" t="s">
        <v>1545</v>
      </c>
      <c r="D15" s="225">
        <f t="shared" si="0"/>
        <v>1.3</v>
      </c>
      <c r="E15" s="229">
        <v>1.3</v>
      </c>
      <c r="F15" s="229"/>
      <c r="G15" s="229"/>
      <c r="H15" s="229"/>
      <c r="I15" s="621"/>
      <c r="J15" s="619"/>
    </row>
    <row r="16" spans="1:10" ht="25.5" customHeight="1" x14ac:dyDescent="0.25">
      <c r="A16" s="621"/>
      <c r="B16" s="620"/>
      <c r="C16" s="223" t="s">
        <v>1546</v>
      </c>
      <c r="D16" s="225">
        <f t="shared" si="0"/>
        <v>1.3</v>
      </c>
      <c r="E16" s="229">
        <v>1.3</v>
      </c>
      <c r="F16" s="229"/>
      <c r="G16" s="229"/>
      <c r="H16" s="229"/>
      <c r="I16" s="621"/>
      <c r="J16" s="619"/>
    </row>
    <row r="17" spans="1:10" ht="26.25" customHeight="1" x14ac:dyDescent="0.25">
      <c r="A17" s="621"/>
      <c r="B17" s="620"/>
      <c r="C17" s="224" t="s">
        <v>1547</v>
      </c>
      <c r="D17" s="225">
        <f t="shared" si="0"/>
        <v>1.3</v>
      </c>
      <c r="E17" s="229">
        <v>1.3</v>
      </c>
      <c r="F17" s="229"/>
      <c r="G17" s="229"/>
      <c r="H17" s="229"/>
      <c r="I17" s="621"/>
      <c r="J17" s="619"/>
    </row>
    <row r="18" spans="1:10" ht="26.25" customHeight="1" x14ac:dyDescent="0.25">
      <c r="A18" s="621"/>
      <c r="B18" s="620"/>
      <c r="C18" s="228" t="s">
        <v>1548</v>
      </c>
      <c r="D18" s="225">
        <f t="shared" si="0"/>
        <v>1.5</v>
      </c>
      <c r="E18" s="229">
        <v>1.5</v>
      </c>
      <c r="F18" s="229"/>
      <c r="G18" s="229"/>
      <c r="H18" s="229"/>
      <c r="I18" s="621"/>
      <c r="J18" s="619"/>
    </row>
    <row r="19" spans="1:10" ht="24" customHeight="1" x14ac:dyDescent="0.25">
      <c r="A19" s="621"/>
      <c r="B19" s="620"/>
      <c r="C19" s="230" t="s">
        <v>1549</v>
      </c>
      <c r="D19" s="225">
        <f t="shared" si="0"/>
        <v>1.3</v>
      </c>
      <c r="E19" s="226">
        <v>1.3</v>
      </c>
      <c r="F19" s="226"/>
      <c r="G19" s="226"/>
      <c r="H19" s="226"/>
      <c r="I19" s="621"/>
      <c r="J19" s="619"/>
    </row>
    <row r="20" spans="1:10" ht="31.5" x14ac:dyDescent="0.25">
      <c r="A20" s="621">
        <v>7</v>
      </c>
      <c r="B20" s="620" t="s">
        <v>1550</v>
      </c>
      <c r="C20" s="224" t="s">
        <v>1551</v>
      </c>
      <c r="D20" s="225">
        <f>SUM(E20:H20)</f>
        <v>2.2000000000000002</v>
      </c>
      <c r="E20" s="231">
        <v>2.2000000000000002</v>
      </c>
      <c r="F20" s="226"/>
      <c r="G20" s="226"/>
      <c r="H20" s="231"/>
      <c r="I20" s="621">
        <v>3</v>
      </c>
      <c r="J20" s="619" t="s">
        <v>821</v>
      </c>
    </row>
    <row r="21" spans="1:10" ht="18.75" customHeight="1" x14ac:dyDescent="0.25">
      <c r="A21" s="621"/>
      <c r="B21" s="620"/>
      <c r="C21" s="223" t="s">
        <v>1552</v>
      </c>
      <c r="D21" s="225">
        <f>SUM(E21:H21)</f>
        <v>0.3</v>
      </c>
      <c r="E21" s="231">
        <v>0.3</v>
      </c>
      <c r="F21" s="226"/>
      <c r="G21" s="226"/>
      <c r="H21" s="231"/>
      <c r="I21" s="621"/>
      <c r="J21" s="619"/>
    </row>
    <row r="22" spans="1:10" ht="37.5" customHeight="1" x14ac:dyDescent="0.25">
      <c r="A22" s="227">
        <v>8</v>
      </c>
      <c r="B22" s="223" t="s">
        <v>1553</v>
      </c>
      <c r="C22" s="224" t="s">
        <v>1554</v>
      </c>
      <c r="D22" s="225">
        <f>SUM(E22:H22)</f>
        <v>1.7999999999999998</v>
      </c>
      <c r="E22" s="231">
        <v>1.7999999999999998</v>
      </c>
      <c r="F22" s="226"/>
      <c r="G22" s="226"/>
      <c r="H22" s="231"/>
      <c r="I22" s="227">
        <v>8</v>
      </c>
      <c r="J22" s="341" t="s">
        <v>821</v>
      </c>
    </row>
    <row r="23" spans="1:10" ht="31.5" x14ac:dyDescent="0.25">
      <c r="A23" s="227">
        <v>9</v>
      </c>
      <c r="B23" s="223" t="s">
        <v>1555</v>
      </c>
      <c r="C23" s="224" t="s">
        <v>1556</v>
      </c>
      <c r="D23" s="225">
        <f>SUM(E23:H23)</f>
        <v>0.8</v>
      </c>
      <c r="E23" s="231">
        <v>0.8</v>
      </c>
      <c r="F23" s="226"/>
      <c r="G23" s="226"/>
      <c r="H23" s="231"/>
      <c r="I23" s="222">
        <v>7</v>
      </c>
      <c r="J23" s="342" t="s">
        <v>821</v>
      </c>
    </row>
    <row r="24" spans="1:10" ht="69" customHeight="1" x14ac:dyDescent="0.25">
      <c r="A24" s="227">
        <v>10</v>
      </c>
      <c r="B24" s="223" t="s">
        <v>1557</v>
      </c>
      <c r="C24" s="223" t="s">
        <v>1558</v>
      </c>
      <c r="D24" s="225">
        <f>SUM(E24:H24)</f>
        <v>2</v>
      </c>
      <c r="E24" s="231">
        <v>2</v>
      </c>
      <c r="F24" s="226"/>
      <c r="G24" s="226"/>
      <c r="H24" s="231"/>
      <c r="I24" s="222">
        <v>8</v>
      </c>
      <c r="J24" s="342" t="s">
        <v>821</v>
      </c>
    </row>
    <row r="25" spans="1:10" ht="21" customHeight="1" x14ac:dyDescent="0.25">
      <c r="A25" s="619">
        <v>11</v>
      </c>
      <c r="B25" s="620" t="s">
        <v>1559</v>
      </c>
      <c r="C25" s="232" t="s">
        <v>1560</v>
      </c>
      <c r="D25" s="225">
        <f t="shared" ref="D25:D50" si="1">SUM(E25:H25)</f>
        <v>15.2</v>
      </c>
      <c r="E25" s="226"/>
      <c r="F25" s="226"/>
      <c r="G25" s="226"/>
      <c r="H25" s="226">
        <v>15.2</v>
      </c>
      <c r="I25" s="619">
        <v>9</v>
      </c>
      <c r="J25" s="622" t="s">
        <v>821</v>
      </c>
    </row>
    <row r="26" spans="1:10" ht="60" customHeight="1" x14ac:dyDescent="0.25">
      <c r="A26" s="619"/>
      <c r="B26" s="620"/>
      <c r="C26" s="232" t="s">
        <v>1561</v>
      </c>
      <c r="D26" s="225">
        <f t="shared" si="1"/>
        <v>4.8</v>
      </c>
      <c r="E26" s="226">
        <v>4.8</v>
      </c>
      <c r="F26" s="226"/>
      <c r="G26" s="226"/>
      <c r="H26" s="226"/>
      <c r="I26" s="619"/>
      <c r="J26" s="622"/>
    </row>
    <row r="27" spans="1:10" ht="27.75" customHeight="1" x14ac:dyDescent="0.25">
      <c r="A27" s="222">
        <v>12</v>
      </c>
      <c r="B27" s="233" t="s">
        <v>1562</v>
      </c>
      <c r="C27" s="232" t="s">
        <v>1563</v>
      </c>
      <c r="D27" s="225">
        <f t="shared" si="1"/>
        <v>2.5</v>
      </c>
      <c r="E27" s="226">
        <v>2.5</v>
      </c>
      <c r="F27" s="226"/>
      <c r="G27" s="226"/>
      <c r="H27" s="226"/>
      <c r="I27" s="222">
        <v>3</v>
      </c>
      <c r="J27" s="341" t="s">
        <v>821</v>
      </c>
    </row>
    <row r="28" spans="1:10" ht="27.75" customHeight="1" x14ac:dyDescent="0.25">
      <c r="A28" s="619">
        <v>13</v>
      </c>
      <c r="B28" s="620" t="s">
        <v>1564</v>
      </c>
      <c r="C28" s="232" t="s">
        <v>1563</v>
      </c>
      <c r="D28" s="225">
        <f t="shared" si="1"/>
        <v>4.0999999999999996</v>
      </c>
      <c r="E28" s="226">
        <v>4.0999999999999996</v>
      </c>
      <c r="F28" s="226"/>
      <c r="G28" s="226"/>
      <c r="H28" s="226"/>
      <c r="I28" s="619">
        <v>3</v>
      </c>
      <c r="J28" s="619" t="s">
        <v>821</v>
      </c>
    </row>
    <row r="29" spans="1:10" ht="44.25" customHeight="1" x14ac:dyDescent="0.25">
      <c r="A29" s="619"/>
      <c r="B29" s="620"/>
      <c r="C29" s="232" t="s">
        <v>1565</v>
      </c>
      <c r="D29" s="225">
        <f t="shared" si="1"/>
        <v>2.91</v>
      </c>
      <c r="E29" s="226">
        <v>2.91</v>
      </c>
      <c r="F29" s="226"/>
      <c r="G29" s="226"/>
      <c r="H29" s="226"/>
      <c r="I29" s="619"/>
      <c r="J29" s="619"/>
    </row>
    <row r="30" spans="1:10" ht="37.5" customHeight="1" x14ac:dyDescent="0.25">
      <c r="A30" s="222">
        <v>14</v>
      </c>
      <c r="B30" s="234" t="s">
        <v>1566</v>
      </c>
      <c r="C30" s="235" t="s">
        <v>1548</v>
      </c>
      <c r="D30" s="225">
        <f t="shared" si="1"/>
        <v>3.4</v>
      </c>
      <c r="E30" s="226">
        <v>3.4</v>
      </c>
      <c r="F30" s="226"/>
      <c r="G30" s="226"/>
      <c r="H30" s="226"/>
      <c r="I30" s="227">
        <v>6</v>
      </c>
      <c r="J30" s="341" t="s">
        <v>821</v>
      </c>
    </row>
    <row r="31" spans="1:10" ht="52.5" customHeight="1" x14ac:dyDescent="0.25">
      <c r="A31" s="222">
        <v>15</v>
      </c>
      <c r="B31" s="234" t="s">
        <v>1567</v>
      </c>
      <c r="C31" s="235" t="s">
        <v>1548</v>
      </c>
      <c r="D31" s="225">
        <f t="shared" si="1"/>
        <v>3.1</v>
      </c>
      <c r="E31" s="226">
        <v>3.1</v>
      </c>
      <c r="F31" s="226"/>
      <c r="G31" s="226"/>
      <c r="H31" s="226"/>
      <c r="I31" s="227">
        <v>6</v>
      </c>
      <c r="J31" s="341" t="s">
        <v>821</v>
      </c>
    </row>
    <row r="32" spans="1:10" ht="37.5" customHeight="1" x14ac:dyDescent="0.25">
      <c r="A32" s="222">
        <v>16</v>
      </c>
      <c r="B32" s="233" t="s">
        <v>1568</v>
      </c>
      <c r="C32" s="232" t="s">
        <v>1563</v>
      </c>
      <c r="D32" s="225">
        <f t="shared" si="1"/>
        <v>1</v>
      </c>
      <c r="E32" s="226">
        <v>1</v>
      </c>
      <c r="F32" s="226"/>
      <c r="G32" s="226"/>
      <c r="H32" s="226"/>
      <c r="I32" s="222">
        <v>9</v>
      </c>
      <c r="J32" s="341" t="s">
        <v>821</v>
      </c>
    </row>
    <row r="33" spans="1:10" ht="57.75" customHeight="1" x14ac:dyDescent="0.25">
      <c r="A33" s="222">
        <v>17</v>
      </c>
      <c r="B33" s="232" t="s">
        <v>1569</v>
      </c>
      <c r="C33" s="232" t="s">
        <v>1570</v>
      </c>
      <c r="D33" s="225">
        <f t="shared" si="1"/>
        <v>1.7</v>
      </c>
      <c r="E33" s="226">
        <v>1.7</v>
      </c>
      <c r="F33" s="226"/>
      <c r="G33" s="226"/>
      <c r="H33" s="226"/>
      <c r="I33" s="222">
        <v>3</v>
      </c>
      <c r="J33" s="341" t="s">
        <v>821</v>
      </c>
    </row>
    <row r="34" spans="1:10" ht="33" customHeight="1" x14ac:dyDescent="0.25">
      <c r="A34" s="222">
        <v>18</v>
      </c>
      <c r="B34" s="236" t="s">
        <v>1571</v>
      </c>
      <c r="C34" s="223" t="s">
        <v>1572</v>
      </c>
      <c r="D34" s="225">
        <f t="shared" si="1"/>
        <v>1.2</v>
      </c>
      <c r="E34" s="231">
        <v>1.2</v>
      </c>
      <c r="F34" s="231"/>
      <c r="G34" s="231"/>
      <c r="H34" s="231"/>
      <c r="I34" s="227">
        <v>9</v>
      </c>
      <c r="J34" s="341" t="s">
        <v>821</v>
      </c>
    </row>
    <row r="35" spans="1:10" ht="33" customHeight="1" x14ac:dyDescent="0.25">
      <c r="A35" s="222">
        <v>19</v>
      </c>
      <c r="B35" s="236" t="s">
        <v>1573</v>
      </c>
      <c r="C35" s="223" t="s">
        <v>1574</v>
      </c>
      <c r="D35" s="225">
        <f t="shared" si="1"/>
        <v>0.3</v>
      </c>
      <c r="E35" s="231">
        <v>0.3</v>
      </c>
      <c r="F35" s="231"/>
      <c r="G35" s="231"/>
      <c r="H35" s="231"/>
      <c r="I35" s="227">
        <v>9</v>
      </c>
      <c r="J35" s="341" t="s">
        <v>821</v>
      </c>
    </row>
    <row r="36" spans="1:10" ht="33" customHeight="1" x14ac:dyDescent="0.25">
      <c r="A36" s="222">
        <v>20</v>
      </c>
      <c r="B36" s="232" t="s">
        <v>1575</v>
      </c>
      <c r="C36" s="232" t="s">
        <v>1563</v>
      </c>
      <c r="D36" s="225">
        <f t="shared" si="1"/>
        <v>2.5</v>
      </c>
      <c r="E36" s="226">
        <v>2.5</v>
      </c>
      <c r="F36" s="226"/>
      <c r="G36" s="226"/>
      <c r="H36" s="226"/>
      <c r="I36" s="222">
        <v>3</v>
      </c>
      <c r="J36" s="341" t="s">
        <v>821</v>
      </c>
    </row>
    <row r="37" spans="1:10" ht="33" customHeight="1" x14ac:dyDescent="0.25">
      <c r="A37" s="619">
        <v>21</v>
      </c>
      <c r="B37" s="620" t="s">
        <v>1576</v>
      </c>
      <c r="C37" s="232" t="s">
        <v>1570</v>
      </c>
      <c r="D37" s="225">
        <f t="shared" si="1"/>
        <v>1</v>
      </c>
      <c r="E37" s="226">
        <v>1</v>
      </c>
      <c r="F37" s="226"/>
      <c r="G37" s="226"/>
      <c r="H37" s="226"/>
      <c r="I37" s="619">
        <v>4</v>
      </c>
      <c r="J37" s="619" t="s">
        <v>821</v>
      </c>
    </row>
    <row r="38" spans="1:10" ht="33" customHeight="1" x14ac:dyDescent="0.25">
      <c r="A38" s="619"/>
      <c r="B38" s="620"/>
      <c r="C38" s="232" t="s">
        <v>1565</v>
      </c>
      <c r="D38" s="225">
        <f t="shared" si="1"/>
        <v>1</v>
      </c>
      <c r="E38" s="226">
        <v>1</v>
      </c>
      <c r="F38" s="226"/>
      <c r="G38" s="226"/>
      <c r="H38" s="226"/>
      <c r="I38" s="619"/>
      <c r="J38" s="619"/>
    </row>
    <row r="39" spans="1:10" ht="42.75" customHeight="1" x14ac:dyDescent="0.25">
      <c r="A39" s="227">
        <v>22</v>
      </c>
      <c r="B39" s="223" t="s">
        <v>1577</v>
      </c>
      <c r="C39" s="228" t="s">
        <v>1578</v>
      </c>
      <c r="D39" s="225">
        <f t="shared" si="1"/>
        <v>1.06</v>
      </c>
      <c r="E39" s="231"/>
      <c r="F39" s="231">
        <v>1.06</v>
      </c>
      <c r="G39" s="226"/>
      <c r="H39" s="231"/>
      <c r="I39" s="227">
        <v>6</v>
      </c>
      <c r="J39" s="341" t="s">
        <v>962</v>
      </c>
    </row>
    <row r="40" spans="1:10" ht="42.75" customHeight="1" x14ac:dyDescent="0.25">
      <c r="A40" s="227">
        <v>23</v>
      </c>
      <c r="B40" s="237" t="s">
        <v>1579</v>
      </c>
      <c r="C40" s="223" t="s">
        <v>1580</v>
      </c>
      <c r="D40" s="225">
        <f t="shared" si="1"/>
        <v>0.5</v>
      </c>
      <c r="E40" s="231"/>
      <c r="F40" s="231">
        <v>0.5</v>
      </c>
      <c r="G40" s="226"/>
      <c r="H40" s="226"/>
      <c r="I40" s="222">
        <v>5</v>
      </c>
      <c r="J40" s="341" t="s">
        <v>962</v>
      </c>
    </row>
    <row r="41" spans="1:10" ht="42.75" customHeight="1" x14ac:dyDescent="0.25">
      <c r="A41" s="227">
        <v>24</v>
      </c>
      <c r="B41" s="232" t="s">
        <v>1581</v>
      </c>
      <c r="C41" s="228" t="s">
        <v>1582</v>
      </c>
      <c r="D41" s="225">
        <f t="shared" si="1"/>
        <v>0.55000000000000004</v>
      </c>
      <c r="E41" s="226"/>
      <c r="F41" s="226">
        <v>0.55000000000000004</v>
      </c>
      <c r="G41" s="226"/>
      <c r="H41" s="226"/>
      <c r="I41" s="227">
        <v>6</v>
      </c>
      <c r="J41" s="341" t="s">
        <v>962</v>
      </c>
    </row>
    <row r="42" spans="1:10" ht="42.75" customHeight="1" x14ac:dyDescent="0.25">
      <c r="A42" s="227">
        <v>25</v>
      </c>
      <c r="B42" s="232" t="s">
        <v>1581</v>
      </c>
      <c r="C42" s="224" t="s">
        <v>1583</v>
      </c>
      <c r="D42" s="225">
        <f t="shared" si="1"/>
        <v>0.57999999999999996</v>
      </c>
      <c r="E42" s="226"/>
      <c r="F42" s="226">
        <v>0.57999999999999996</v>
      </c>
      <c r="G42" s="226"/>
      <c r="H42" s="226"/>
      <c r="I42" s="222">
        <v>7</v>
      </c>
      <c r="J42" s="341" t="s">
        <v>1584</v>
      </c>
    </row>
    <row r="43" spans="1:10" ht="42.75" customHeight="1" x14ac:dyDescent="0.25">
      <c r="A43" s="227">
        <v>26</v>
      </c>
      <c r="B43" s="238" t="s">
        <v>1577</v>
      </c>
      <c r="C43" s="228" t="s">
        <v>1585</v>
      </c>
      <c r="D43" s="225">
        <f t="shared" si="1"/>
        <v>0.8</v>
      </c>
      <c r="E43" s="229"/>
      <c r="F43" s="229">
        <v>0.8</v>
      </c>
      <c r="G43" s="229"/>
      <c r="H43" s="229"/>
      <c r="I43" s="227">
        <v>5</v>
      </c>
      <c r="J43" s="341" t="s">
        <v>962</v>
      </c>
    </row>
    <row r="44" spans="1:10" ht="42.75" customHeight="1" x14ac:dyDescent="0.25">
      <c r="A44" s="227">
        <v>27</v>
      </c>
      <c r="B44" s="238" t="s">
        <v>183</v>
      </c>
      <c r="C44" s="228" t="s">
        <v>1586</v>
      </c>
      <c r="D44" s="225">
        <f t="shared" si="1"/>
        <v>1.2</v>
      </c>
      <c r="E44" s="229"/>
      <c r="F44" s="229">
        <v>1.2</v>
      </c>
      <c r="G44" s="229"/>
      <c r="H44" s="229"/>
      <c r="I44" s="222">
        <v>8</v>
      </c>
      <c r="J44" s="341" t="s">
        <v>962</v>
      </c>
    </row>
    <row r="45" spans="1:10" ht="57.75" customHeight="1" x14ac:dyDescent="0.25">
      <c r="A45" s="227">
        <v>28</v>
      </c>
      <c r="B45" s="238" t="s">
        <v>1577</v>
      </c>
      <c r="C45" s="223" t="s">
        <v>1587</v>
      </c>
      <c r="D45" s="225">
        <f t="shared" si="1"/>
        <v>1.6</v>
      </c>
      <c r="E45" s="229"/>
      <c r="F45" s="229">
        <v>1.6</v>
      </c>
      <c r="G45" s="229"/>
      <c r="H45" s="229"/>
      <c r="I45" s="227">
        <v>7</v>
      </c>
      <c r="J45" s="341" t="s">
        <v>1584</v>
      </c>
    </row>
    <row r="46" spans="1:10" ht="42.75" customHeight="1" x14ac:dyDescent="0.25">
      <c r="A46" s="227">
        <v>29</v>
      </c>
      <c r="B46" s="237" t="s">
        <v>1588</v>
      </c>
      <c r="C46" s="228" t="s">
        <v>1548</v>
      </c>
      <c r="D46" s="225">
        <f t="shared" si="1"/>
        <v>0.4</v>
      </c>
      <c r="E46" s="231"/>
      <c r="F46" s="226">
        <v>0.4</v>
      </c>
      <c r="G46" s="231"/>
      <c r="H46" s="226"/>
      <c r="I46" s="227">
        <v>5</v>
      </c>
      <c r="J46" s="341" t="s">
        <v>962</v>
      </c>
    </row>
    <row r="47" spans="1:10" ht="42.75" customHeight="1" x14ac:dyDescent="0.25">
      <c r="A47" s="227">
        <v>30</v>
      </c>
      <c r="B47" s="233" t="s">
        <v>1589</v>
      </c>
      <c r="C47" s="232" t="s">
        <v>1565</v>
      </c>
      <c r="D47" s="225">
        <f t="shared" si="1"/>
        <v>0.8</v>
      </c>
      <c r="E47" s="226"/>
      <c r="F47" s="226">
        <v>0.8</v>
      </c>
      <c r="G47" s="226"/>
      <c r="H47" s="226"/>
      <c r="I47" s="222">
        <v>6</v>
      </c>
      <c r="J47" s="341" t="s">
        <v>962</v>
      </c>
    </row>
    <row r="48" spans="1:10" ht="42.75" customHeight="1" x14ac:dyDescent="0.25">
      <c r="A48" s="227">
        <v>31</v>
      </c>
      <c r="B48" s="237" t="s">
        <v>1590</v>
      </c>
      <c r="C48" s="232" t="s">
        <v>1574</v>
      </c>
      <c r="D48" s="225">
        <f t="shared" si="1"/>
        <v>0.8</v>
      </c>
      <c r="E48" s="231"/>
      <c r="F48" s="231">
        <v>0.8</v>
      </c>
      <c r="G48" s="231"/>
      <c r="H48" s="231"/>
      <c r="I48" s="222">
        <v>4</v>
      </c>
      <c r="J48" s="341" t="s">
        <v>1116</v>
      </c>
    </row>
    <row r="49" spans="1:10" ht="42.75" customHeight="1" x14ac:dyDescent="0.25">
      <c r="A49" s="227">
        <v>32</v>
      </c>
      <c r="B49" s="237" t="s">
        <v>1591</v>
      </c>
      <c r="C49" s="223" t="s">
        <v>1545</v>
      </c>
      <c r="D49" s="225">
        <f t="shared" si="1"/>
        <v>0.38</v>
      </c>
      <c r="E49" s="226"/>
      <c r="F49" s="226">
        <v>0.38</v>
      </c>
      <c r="G49" s="231"/>
      <c r="H49" s="226"/>
      <c r="I49" s="227">
        <v>6</v>
      </c>
      <c r="J49" s="341" t="s">
        <v>962</v>
      </c>
    </row>
    <row r="50" spans="1:10" ht="42.75" customHeight="1" x14ac:dyDescent="0.25">
      <c r="A50" s="227">
        <v>33</v>
      </c>
      <c r="B50" s="233" t="s">
        <v>1592</v>
      </c>
      <c r="C50" s="232" t="s">
        <v>1593</v>
      </c>
      <c r="D50" s="225">
        <f t="shared" si="1"/>
        <v>0.27</v>
      </c>
      <c r="E50" s="226"/>
      <c r="F50" s="226">
        <v>0.27</v>
      </c>
      <c r="G50" s="226"/>
      <c r="H50" s="226"/>
      <c r="I50" s="222">
        <v>5</v>
      </c>
      <c r="J50" s="341" t="s">
        <v>962</v>
      </c>
    </row>
    <row r="51" spans="1:10" ht="42.75" customHeight="1" x14ac:dyDescent="0.25">
      <c r="A51" s="227">
        <v>34</v>
      </c>
      <c r="B51" s="223" t="s">
        <v>1594</v>
      </c>
      <c r="C51" s="224" t="s">
        <v>1560</v>
      </c>
      <c r="D51" s="225">
        <f>SUM(E51:H51)</f>
        <v>0.1</v>
      </c>
      <c r="E51" s="231"/>
      <c r="F51" s="231">
        <v>0.1</v>
      </c>
      <c r="G51" s="231"/>
      <c r="H51" s="226"/>
      <c r="I51" s="227">
        <v>5</v>
      </c>
      <c r="J51" s="341" t="s">
        <v>962</v>
      </c>
    </row>
    <row r="52" spans="1:10" ht="42.75" customHeight="1" x14ac:dyDescent="0.25">
      <c r="A52" s="227">
        <v>35</v>
      </c>
      <c r="B52" s="237" t="s">
        <v>1595</v>
      </c>
      <c r="C52" s="224" t="s">
        <v>1560</v>
      </c>
      <c r="D52" s="225">
        <f>SUM(E52:H52)</f>
        <v>1</v>
      </c>
      <c r="E52" s="239"/>
      <c r="F52" s="226">
        <v>1</v>
      </c>
      <c r="G52" s="226"/>
      <c r="H52" s="226"/>
      <c r="I52" s="222">
        <v>4</v>
      </c>
      <c r="J52" s="341" t="s">
        <v>962</v>
      </c>
    </row>
    <row r="53" spans="1:10" ht="42.75" customHeight="1" x14ac:dyDescent="0.25">
      <c r="A53" s="227">
        <v>36</v>
      </c>
      <c r="B53" s="232" t="s">
        <v>1596</v>
      </c>
      <c r="C53" s="232" t="s">
        <v>1597</v>
      </c>
      <c r="D53" s="225">
        <f>SUM(E53:H53)</f>
        <v>30</v>
      </c>
      <c r="E53" s="226"/>
      <c r="F53" s="226"/>
      <c r="G53" s="226"/>
      <c r="H53" s="226">
        <v>30</v>
      </c>
      <c r="I53" s="227">
        <v>8</v>
      </c>
      <c r="J53" s="341" t="s">
        <v>821</v>
      </c>
    </row>
    <row r="54" spans="1:10" ht="47.25" x14ac:dyDescent="0.25">
      <c r="A54" s="227">
        <v>37</v>
      </c>
      <c r="B54" s="232" t="s">
        <v>1598</v>
      </c>
      <c r="C54" s="232" t="s">
        <v>1599</v>
      </c>
      <c r="D54" s="225">
        <f>SUM(E54:H54)</f>
        <v>1.5</v>
      </c>
      <c r="E54" s="226">
        <v>1.5</v>
      </c>
      <c r="F54" s="226"/>
      <c r="G54" s="226"/>
      <c r="H54" s="226"/>
      <c r="I54" s="222">
        <v>7</v>
      </c>
      <c r="J54" s="341" t="s">
        <v>821</v>
      </c>
    </row>
    <row r="55" spans="1:10" ht="30" customHeight="1" x14ac:dyDescent="0.25">
      <c r="A55" s="227">
        <v>38</v>
      </c>
      <c r="B55" s="233" t="s">
        <v>1600</v>
      </c>
      <c r="C55" s="232" t="s">
        <v>1593</v>
      </c>
      <c r="D55" s="225">
        <f>SUM(E55:H55)</f>
        <v>1</v>
      </c>
      <c r="E55" s="226">
        <v>1</v>
      </c>
      <c r="F55" s="226"/>
      <c r="G55" s="226"/>
      <c r="H55" s="226"/>
      <c r="I55" s="222">
        <v>3</v>
      </c>
      <c r="J55" s="341" t="s">
        <v>821</v>
      </c>
    </row>
    <row r="56" spans="1:10" ht="30" customHeight="1" x14ac:dyDescent="0.25">
      <c r="A56" s="227">
        <v>39</v>
      </c>
      <c r="B56" s="232" t="s">
        <v>1601</v>
      </c>
      <c r="C56" s="223" t="s">
        <v>1602</v>
      </c>
      <c r="D56" s="225">
        <f t="shared" ref="D56:D77" si="2">SUM(E56:H56)</f>
        <v>0.56000000000000005</v>
      </c>
      <c r="E56" s="226">
        <v>0.56000000000000005</v>
      </c>
      <c r="F56" s="226"/>
      <c r="G56" s="226"/>
      <c r="H56" s="226"/>
      <c r="I56" s="227">
        <v>8</v>
      </c>
      <c r="J56" s="341" t="s">
        <v>821</v>
      </c>
    </row>
    <row r="57" spans="1:10" ht="30" customHeight="1" x14ac:dyDescent="0.25">
      <c r="A57" s="227">
        <v>40</v>
      </c>
      <c r="B57" s="233" t="s">
        <v>1603</v>
      </c>
      <c r="C57" s="223" t="s">
        <v>1602</v>
      </c>
      <c r="D57" s="225">
        <f t="shared" si="2"/>
        <v>0.18</v>
      </c>
      <c r="E57" s="226">
        <v>0.18</v>
      </c>
      <c r="F57" s="226"/>
      <c r="G57" s="226"/>
      <c r="H57" s="226"/>
      <c r="I57" s="222">
        <v>6</v>
      </c>
      <c r="J57" s="341" t="s">
        <v>821</v>
      </c>
    </row>
    <row r="58" spans="1:10" ht="30" customHeight="1" x14ac:dyDescent="0.25">
      <c r="A58" s="621">
        <v>41</v>
      </c>
      <c r="B58" s="620" t="s">
        <v>1604</v>
      </c>
      <c r="C58" s="240" t="s">
        <v>1548</v>
      </c>
      <c r="D58" s="225">
        <f t="shared" si="2"/>
        <v>3.5</v>
      </c>
      <c r="E58" s="226">
        <v>3.5</v>
      </c>
      <c r="F58" s="226"/>
      <c r="G58" s="226"/>
      <c r="H58" s="226"/>
      <c r="I58" s="619">
        <v>3</v>
      </c>
      <c r="J58" s="621" t="s">
        <v>821</v>
      </c>
    </row>
    <row r="59" spans="1:10" ht="30" customHeight="1" x14ac:dyDescent="0.25">
      <c r="A59" s="621"/>
      <c r="B59" s="620"/>
      <c r="C59" s="240" t="s">
        <v>1605</v>
      </c>
      <c r="D59" s="225">
        <f t="shared" si="2"/>
        <v>3.7</v>
      </c>
      <c r="E59" s="226">
        <v>3.7</v>
      </c>
      <c r="F59" s="226"/>
      <c r="G59" s="226"/>
      <c r="H59" s="226"/>
      <c r="I59" s="619"/>
      <c r="J59" s="621"/>
    </row>
    <row r="60" spans="1:10" ht="40.5" customHeight="1" x14ac:dyDescent="0.25">
      <c r="A60" s="222">
        <v>42</v>
      </c>
      <c r="B60" s="232" t="s">
        <v>1606</v>
      </c>
      <c r="C60" s="232" t="s">
        <v>1597</v>
      </c>
      <c r="D60" s="225">
        <f t="shared" si="2"/>
        <v>0.87999999999999989</v>
      </c>
      <c r="E60" s="226">
        <v>0.18</v>
      </c>
      <c r="F60" s="226"/>
      <c r="G60" s="226"/>
      <c r="H60" s="226">
        <v>0.7</v>
      </c>
      <c r="I60" s="227">
        <v>9</v>
      </c>
      <c r="J60" s="341" t="s">
        <v>821</v>
      </c>
    </row>
    <row r="61" spans="1:10" ht="30" customHeight="1" x14ac:dyDescent="0.25">
      <c r="A61" s="222">
        <v>43</v>
      </c>
      <c r="B61" s="233" t="s">
        <v>1607</v>
      </c>
      <c r="C61" s="232" t="s">
        <v>1597</v>
      </c>
      <c r="D61" s="225">
        <f t="shared" si="2"/>
        <v>1.48</v>
      </c>
      <c r="E61" s="226">
        <v>1.48</v>
      </c>
      <c r="F61" s="226"/>
      <c r="G61" s="226"/>
      <c r="H61" s="226"/>
      <c r="I61" s="222">
        <v>9</v>
      </c>
      <c r="J61" s="341" t="s">
        <v>821</v>
      </c>
    </row>
    <row r="62" spans="1:10" ht="36" customHeight="1" x14ac:dyDescent="0.25">
      <c r="A62" s="222">
        <v>44</v>
      </c>
      <c r="B62" s="233" t="s">
        <v>1608</v>
      </c>
      <c r="C62" s="232" t="s">
        <v>1563</v>
      </c>
      <c r="D62" s="225">
        <f t="shared" si="2"/>
        <v>0.5</v>
      </c>
      <c r="E62" s="226">
        <v>0.5</v>
      </c>
      <c r="F62" s="226"/>
      <c r="G62" s="226"/>
      <c r="H62" s="226"/>
      <c r="I62" s="227">
        <v>9</v>
      </c>
      <c r="J62" s="341" t="s">
        <v>821</v>
      </c>
    </row>
    <row r="63" spans="1:10" ht="36" customHeight="1" x14ac:dyDescent="0.25">
      <c r="A63" s="222">
        <v>45</v>
      </c>
      <c r="B63" s="223" t="s">
        <v>1609</v>
      </c>
      <c r="C63" s="232" t="s">
        <v>1610</v>
      </c>
      <c r="D63" s="225">
        <f t="shared" si="2"/>
        <v>0.12</v>
      </c>
      <c r="E63" s="231"/>
      <c r="F63" s="231">
        <v>0.12</v>
      </c>
      <c r="G63" s="231"/>
      <c r="H63" s="231"/>
      <c r="I63" s="227">
        <v>6</v>
      </c>
      <c r="J63" s="341" t="s">
        <v>962</v>
      </c>
    </row>
    <row r="64" spans="1:10" ht="36" customHeight="1" x14ac:dyDescent="0.25">
      <c r="A64" s="222">
        <v>46</v>
      </c>
      <c r="B64" s="223" t="s">
        <v>1611</v>
      </c>
      <c r="C64" s="232" t="s">
        <v>1612</v>
      </c>
      <c r="D64" s="225">
        <f t="shared" si="2"/>
        <v>0.4</v>
      </c>
      <c r="E64" s="231"/>
      <c r="F64" s="231">
        <v>0.4</v>
      </c>
      <c r="G64" s="231"/>
      <c r="H64" s="231"/>
      <c r="I64" s="227">
        <v>7</v>
      </c>
      <c r="J64" s="341" t="s">
        <v>1116</v>
      </c>
    </row>
    <row r="65" spans="1:10" ht="36" customHeight="1" x14ac:dyDescent="0.25">
      <c r="A65" s="222">
        <v>47</v>
      </c>
      <c r="B65" s="237" t="s">
        <v>183</v>
      </c>
      <c r="C65" s="232" t="s">
        <v>1613</v>
      </c>
      <c r="D65" s="225">
        <f t="shared" si="2"/>
        <v>0.28000000000000003</v>
      </c>
      <c r="E65" s="231"/>
      <c r="F65" s="231">
        <v>0.28000000000000003</v>
      </c>
      <c r="G65" s="231"/>
      <c r="H65" s="231"/>
      <c r="I65" s="227">
        <v>6</v>
      </c>
      <c r="J65" s="341" t="s">
        <v>962</v>
      </c>
    </row>
    <row r="66" spans="1:10" ht="36" customHeight="1" x14ac:dyDescent="0.25">
      <c r="A66" s="222">
        <v>48</v>
      </c>
      <c r="B66" s="237" t="s">
        <v>183</v>
      </c>
      <c r="C66" s="232" t="s">
        <v>1614</v>
      </c>
      <c r="D66" s="225">
        <f t="shared" si="2"/>
        <v>7.0000000000000007E-2</v>
      </c>
      <c r="E66" s="231"/>
      <c r="F66" s="231">
        <v>7.0000000000000007E-2</v>
      </c>
      <c r="G66" s="231"/>
      <c r="H66" s="231"/>
      <c r="I66" s="227">
        <v>5</v>
      </c>
      <c r="J66" s="341" t="s">
        <v>962</v>
      </c>
    </row>
    <row r="67" spans="1:10" ht="36" customHeight="1" x14ac:dyDescent="0.25">
      <c r="A67" s="222">
        <v>49</v>
      </c>
      <c r="B67" s="223" t="s">
        <v>1581</v>
      </c>
      <c r="C67" s="232" t="s">
        <v>1615</v>
      </c>
      <c r="D67" s="225">
        <f t="shared" si="2"/>
        <v>0.36</v>
      </c>
      <c r="E67" s="231"/>
      <c r="F67" s="231">
        <v>0.36</v>
      </c>
      <c r="G67" s="231"/>
      <c r="H67" s="231"/>
      <c r="I67" s="227">
        <v>8</v>
      </c>
      <c r="J67" s="341" t="s">
        <v>962</v>
      </c>
    </row>
    <row r="68" spans="1:10" ht="42.75" customHeight="1" x14ac:dyDescent="0.25">
      <c r="A68" s="222">
        <v>50</v>
      </c>
      <c r="B68" s="232" t="s">
        <v>1616</v>
      </c>
      <c r="C68" s="241" t="s">
        <v>1617</v>
      </c>
      <c r="D68" s="225">
        <f t="shared" si="2"/>
        <v>0.35</v>
      </c>
      <c r="E68" s="226"/>
      <c r="F68" s="231">
        <v>0.35</v>
      </c>
      <c r="G68" s="231"/>
      <c r="H68" s="231"/>
      <c r="I68" s="227">
        <v>4</v>
      </c>
      <c r="J68" s="341" t="s">
        <v>1116</v>
      </c>
    </row>
    <row r="69" spans="1:10" ht="33.75" customHeight="1" x14ac:dyDescent="0.25">
      <c r="A69" s="222">
        <v>51</v>
      </c>
      <c r="B69" s="232" t="s">
        <v>1618</v>
      </c>
      <c r="C69" s="241" t="s">
        <v>1617</v>
      </c>
      <c r="D69" s="225">
        <f t="shared" si="2"/>
        <v>7.0000000000000007E-2</v>
      </c>
      <c r="E69" s="226"/>
      <c r="F69" s="226">
        <v>7.0000000000000007E-2</v>
      </c>
      <c r="G69" s="231"/>
      <c r="H69" s="226"/>
      <c r="I69" s="227">
        <v>4</v>
      </c>
      <c r="J69" s="341" t="s">
        <v>1116</v>
      </c>
    </row>
    <row r="70" spans="1:10" ht="33.75" customHeight="1" x14ac:dyDescent="0.25">
      <c r="A70" s="222">
        <v>52</v>
      </c>
      <c r="B70" s="232" t="s">
        <v>1619</v>
      </c>
      <c r="C70" s="223" t="s">
        <v>1620</v>
      </c>
      <c r="D70" s="225">
        <f t="shared" si="2"/>
        <v>0.09</v>
      </c>
      <c r="E70" s="226"/>
      <c r="F70" s="226">
        <v>0.09</v>
      </c>
      <c r="G70" s="226"/>
      <c r="H70" s="226"/>
      <c r="I70" s="227">
        <v>6</v>
      </c>
      <c r="J70" s="341" t="s">
        <v>962</v>
      </c>
    </row>
    <row r="71" spans="1:10" ht="33.75" customHeight="1" x14ac:dyDescent="0.25">
      <c r="A71" s="222">
        <v>53</v>
      </c>
      <c r="B71" s="232" t="s">
        <v>1621</v>
      </c>
      <c r="C71" s="223" t="s">
        <v>1622</v>
      </c>
      <c r="D71" s="225">
        <f t="shared" si="2"/>
        <v>0.4</v>
      </c>
      <c r="E71" s="226"/>
      <c r="F71" s="226">
        <v>0.4</v>
      </c>
      <c r="G71" s="226"/>
      <c r="H71" s="226"/>
      <c r="I71" s="227">
        <v>8</v>
      </c>
      <c r="J71" s="341" t="s">
        <v>962</v>
      </c>
    </row>
    <row r="72" spans="1:10" ht="33.75" customHeight="1" x14ac:dyDescent="0.25">
      <c r="A72" s="222">
        <v>54</v>
      </c>
      <c r="B72" s="233" t="s">
        <v>1623</v>
      </c>
      <c r="C72" s="232" t="s">
        <v>1624</v>
      </c>
      <c r="D72" s="225">
        <f t="shared" si="2"/>
        <v>0.44</v>
      </c>
      <c r="E72" s="226"/>
      <c r="F72" s="226">
        <v>0.44</v>
      </c>
      <c r="G72" s="226"/>
      <c r="H72" s="226"/>
      <c r="I72" s="227">
        <v>3</v>
      </c>
      <c r="J72" s="341" t="s">
        <v>962</v>
      </c>
    </row>
    <row r="73" spans="1:10" ht="33.75" customHeight="1" x14ac:dyDescent="0.25">
      <c r="A73" s="222">
        <v>55</v>
      </c>
      <c r="B73" s="233" t="s">
        <v>1625</v>
      </c>
      <c r="C73" s="232" t="s">
        <v>1565</v>
      </c>
      <c r="D73" s="225">
        <f t="shared" si="2"/>
        <v>0.12</v>
      </c>
      <c r="E73" s="226"/>
      <c r="F73" s="226">
        <v>0.12</v>
      </c>
      <c r="G73" s="226"/>
      <c r="H73" s="226"/>
      <c r="I73" s="227">
        <v>6</v>
      </c>
      <c r="J73" s="341" t="s">
        <v>962</v>
      </c>
    </row>
    <row r="74" spans="1:10" ht="33.75" customHeight="1" x14ac:dyDescent="0.25">
      <c r="A74" s="222">
        <v>56</v>
      </c>
      <c r="B74" s="232" t="s">
        <v>1626</v>
      </c>
      <c r="C74" s="232" t="s">
        <v>1627</v>
      </c>
      <c r="D74" s="225">
        <f t="shared" si="2"/>
        <v>0.14000000000000001</v>
      </c>
      <c r="E74" s="226"/>
      <c r="F74" s="226">
        <v>0.14000000000000001</v>
      </c>
      <c r="G74" s="226"/>
      <c r="H74" s="226"/>
      <c r="I74" s="227">
        <v>7</v>
      </c>
      <c r="J74" s="341" t="s">
        <v>1116</v>
      </c>
    </row>
    <row r="75" spans="1:10" ht="33.75" customHeight="1" x14ac:dyDescent="0.25">
      <c r="A75" s="222">
        <v>57</v>
      </c>
      <c r="B75" s="233" t="s">
        <v>1628</v>
      </c>
      <c r="C75" s="232" t="s">
        <v>1570</v>
      </c>
      <c r="D75" s="225">
        <f t="shared" si="2"/>
        <v>2</v>
      </c>
      <c r="E75" s="226"/>
      <c r="F75" s="226">
        <v>2</v>
      </c>
      <c r="G75" s="226"/>
      <c r="H75" s="226"/>
      <c r="I75" s="227">
        <v>6</v>
      </c>
      <c r="J75" s="341" t="s">
        <v>962</v>
      </c>
    </row>
    <row r="76" spans="1:10" ht="33.75" customHeight="1" x14ac:dyDescent="0.25">
      <c r="A76" s="222">
        <v>58</v>
      </c>
      <c r="B76" s="232" t="s">
        <v>1629</v>
      </c>
      <c r="C76" s="232" t="s">
        <v>1563</v>
      </c>
      <c r="D76" s="225">
        <f t="shared" si="2"/>
        <v>0.5</v>
      </c>
      <c r="E76" s="226"/>
      <c r="F76" s="226">
        <v>0.5</v>
      </c>
      <c r="G76" s="226"/>
      <c r="H76" s="226"/>
      <c r="I76" s="227">
        <v>8</v>
      </c>
      <c r="J76" s="341" t="s">
        <v>962</v>
      </c>
    </row>
    <row r="77" spans="1:10" ht="33.75" customHeight="1" x14ac:dyDescent="0.25">
      <c r="A77" s="222">
        <v>59</v>
      </c>
      <c r="B77" s="237" t="s">
        <v>183</v>
      </c>
      <c r="C77" s="232" t="s">
        <v>1630</v>
      </c>
      <c r="D77" s="225">
        <f t="shared" si="2"/>
        <v>0.2</v>
      </c>
      <c r="E77" s="226"/>
      <c r="F77" s="226">
        <v>0.2</v>
      </c>
      <c r="G77" s="226"/>
      <c r="H77" s="226"/>
      <c r="I77" s="227">
        <v>9</v>
      </c>
      <c r="J77" s="341" t="s">
        <v>962</v>
      </c>
    </row>
    <row r="78" spans="1:10" ht="33.75" customHeight="1" x14ac:dyDescent="0.25">
      <c r="A78" s="222">
        <v>60</v>
      </c>
      <c r="B78" s="233" t="s">
        <v>1631</v>
      </c>
      <c r="C78" s="232" t="s">
        <v>1560</v>
      </c>
      <c r="D78" s="225">
        <f>SUM(E78:H78)</f>
        <v>0.28000000000000003</v>
      </c>
      <c r="E78" s="226"/>
      <c r="F78" s="226">
        <v>0.28000000000000003</v>
      </c>
      <c r="G78" s="226"/>
      <c r="H78" s="226"/>
      <c r="I78" s="227">
        <v>6</v>
      </c>
      <c r="J78" s="341" t="s">
        <v>962</v>
      </c>
    </row>
    <row r="79" spans="1:10" ht="33.75" customHeight="1" x14ac:dyDescent="0.25">
      <c r="A79" s="222">
        <v>61</v>
      </c>
      <c r="B79" s="233" t="s">
        <v>1632</v>
      </c>
      <c r="C79" s="232" t="s">
        <v>1560</v>
      </c>
      <c r="D79" s="225">
        <f>SUM(E79:H79)</f>
        <v>0.23</v>
      </c>
      <c r="E79" s="226"/>
      <c r="F79" s="226">
        <v>0.23</v>
      </c>
      <c r="G79" s="226"/>
      <c r="H79" s="226"/>
      <c r="I79" s="227">
        <v>6</v>
      </c>
      <c r="J79" s="341" t="s">
        <v>962</v>
      </c>
    </row>
    <row r="80" spans="1:10" ht="33.75" customHeight="1" x14ac:dyDescent="0.25">
      <c r="A80" s="242">
        <v>62</v>
      </c>
      <c r="B80" s="243" t="s">
        <v>1633</v>
      </c>
      <c r="C80" s="244" t="s">
        <v>1634</v>
      </c>
      <c r="D80" s="245">
        <f>SUM(E80:H80)</f>
        <v>1.4</v>
      </c>
      <c r="E80" s="246"/>
      <c r="F80" s="246"/>
      <c r="G80" s="246"/>
      <c r="H80" s="246">
        <v>1.4</v>
      </c>
      <c r="I80" s="247">
        <v>8</v>
      </c>
      <c r="J80" s="247" t="s">
        <v>821</v>
      </c>
    </row>
    <row r="81" spans="1:10" s="22" customFormat="1" ht="35.25" customHeight="1" x14ac:dyDescent="0.25">
      <c r="A81" s="552" t="s">
        <v>494</v>
      </c>
      <c r="B81" s="596"/>
      <c r="C81" s="553"/>
      <c r="D81" s="185">
        <f>SUM(D7:D80)</f>
        <v>125.62000000000002</v>
      </c>
      <c r="E81" s="185">
        <f t="shared" ref="E81:H81" si="3">SUM(E7:E80)</f>
        <v>61.860000000000007</v>
      </c>
      <c r="F81" s="185">
        <f t="shared" si="3"/>
        <v>16.089999999999996</v>
      </c>
      <c r="G81" s="185"/>
      <c r="H81" s="185">
        <f t="shared" si="3"/>
        <v>47.67</v>
      </c>
      <c r="I81" s="3"/>
      <c r="J81" s="340"/>
    </row>
  </sheetData>
  <mergeCells count="34">
    <mergeCell ref="A2:J2"/>
    <mergeCell ref="A3:J3"/>
    <mergeCell ref="A5:A6"/>
    <mergeCell ref="B5:B6"/>
    <mergeCell ref="C5:C6"/>
    <mergeCell ref="D5:D6"/>
    <mergeCell ref="E5:H5"/>
    <mergeCell ref="J5:J6"/>
    <mergeCell ref="I5:I6"/>
    <mergeCell ref="A12:A19"/>
    <mergeCell ref="B12:B19"/>
    <mergeCell ref="I12:I19"/>
    <mergeCell ref="J12:J19"/>
    <mergeCell ref="A20:A21"/>
    <mergeCell ref="B20:B21"/>
    <mergeCell ref="I20:I21"/>
    <mergeCell ref="J20:J21"/>
    <mergeCell ref="A25:A26"/>
    <mergeCell ref="B25:B26"/>
    <mergeCell ref="I25:I26"/>
    <mergeCell ref="J25:J26"/>
    <mergeCell ref="A28:A29"/>
    <mergeCell ref="B28:B29"/>
    <mergeCell ref="I28:I29"/>
    <mergeCell ref="J28:J29"/>
    <mergeCell ref="A81:C81"/>
    <mergeCell ref="A37:A38"/>
    <mergeCell ref="B37:B38"/>
    <mergeCell ref="I37:I38"/>
    <mergeCell ref="J37:J38"/>
    <mergeCell ref="A58:A59"/>
    <mergeCell ref="B58:B59"/>
    <mergeCell ref="I58:I59"/>
    <mergeCell ref="J58:J59"/>
  </mergeCells>
  <pageMargins left="0.7" right="0.2" top="0.5" bottom="0.5" header="0.3" footer="0.3"/>
  <pageSetup paperSize="9" orientation="landscape" r:id="rId1"/>
  <headerFooter>
    <oddHeader>&amp;C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52" workbookViewId="0">
      <selection activeCell="B19" sqref="B19"/>
    </sheetView>
  </sheetViews>
  <sheetFormatPr defaultRowHeight="15.75" x14ac:dyDescent="0.25"/>
  <cols>
    <col min="1" max="1" width="4.5" style="307" customWidth="1"/>
    <col min="2" max="2" width="32.25" style="307" customWidth="1"/>
    <col min="3" max="3" width="18.5" style="307" customWidth="1"/>
    <col min="4" max="4" width="6.875" style="307" customWidth="1"/>
    <col min="5" max="5" width="6.75" style="307" customWidth="1"/>
    <col min="6" max="6" width="6.625" style="307" customWidth="1"/>
    <col min="7" max="7" width="7.125" style="307" customWidth="1"/>
    <col min="8" max="8" width="6.625" style="307" customWidth="1"/>
    <col min="9" max="9" width="10.875" style="307" customWidth="1"/>
    <col min="10" max="10" width="25" style="307" customWidth="1"/>
    <col min="11" max="16384" width="9" style="307"/>
  </cols>
  <sheetData>
    <row r="1" spans="1:10" x14ac:dyDescent="0.25">
      <c r="J1" s="457" t="s">
        <v>2158</v>
      </c>
    </row>
    <row r="2" spans="1:10" ht="32.25" customHeight="1" x14ac:dyDescent="0.25">
      <c r="A2" s="626" t="s">
        <v>2153</v>
      </c>
      <c r="B2" s="627"/>
      <c r="C2" s="627"/>
      <c r="D2" s="627"/>
      <c r="E2" s="627"/>
      <c r="F2" s="627"/>
      <c r="G2" s="627"/>
      <c r="H2" s="627"/>
      <c r="I2" s="627"/>
      <c r="J2" s="627"/>
    </row>
    <row r="3" spans="1:10" x14ac:dyDescent="0.25">
      <c r="A3" s="628" t="s">
        <v>2075</v>
      </c>
      <c r="B3" s="628"/>
      <c r="C3" s="628"/>
      <c r="D3" s="628"/>
      <c r="E3" s="628"/>
      <c r="F3" s="628"/>
      <c r="G3" s="628"/>
      <c r="H3" s="628"/>
      <c r="I3" s="628"/>
      <c r="J3" s="628"/>
    </row>
    <row r="5" spans="1:10" ht="18.75" customHeight="1" x14ac:dyDescent="0.25">
      <c r="A5" s="629" t="s">
        <v>0</v>
      </c>
      <c r="B5" s="630" t="s">
        <v>28</v>
      </c>
      <c r="C5" s="630" t="s">
        <v>29</v>
      </c>
      <c r="D5" s="630" t="s">
        <v>30</v>
      </c>
      <c r="E5" s="629" t="s">
        <v>10</v>
      </c>
      <c r="F5" s="629"/>
      <c r="G5" s="629"/>
      <c r="H5" s="629"/>
      <c r="I5" s="631" t="s">
        <v>380</v>
      </c>
      <c r="J5" s="629" t="s">
        <v>7</v>
      </c>
    </row>
    <row r="6" spans="1:10" ht="90.75" customHeight="1" x14ac:dyDescent="0.25">
      <c r="A6" s="629"/>
      <c r="B6" s="629"/>
      <c r="C6" s="629"/>
      <c r="D6" s="629"/>
      <c r="E6" s="458" t="s">
        <v>31</v>
      </c>
      <c r="F6" s="459" t="s">
        <v>1</v>
      </c>
      <c r="G6" s="458" t="s">
        <v>12</v>
      </c>
      <c r="H6" s="458" t="s">
        <v>379</v>
      </c>
      <c r="I6" s="632"/>
      <c r="J6" s="629"/>
    </row>
    <row r="7" spans="1:10" ht="33.75" customHeight="1" x14ac:dyDescent="0.25">
      <c r="A7" s="8">
        <v>1</v>
      </c>
      <c r="B7" s="460" t="s">
        <v>1635</v>
      </c>
      <c r="C7" s="461" t="s">
        <v>1636</v>
      </c>
      <c r="D7" s="462">
        <v>3</v>
      </c>
      <c r="E7" s="462"/>
      <c r="F7" s="458"/>
      <c r="G7" s="458"/>
      <c r="H7" s="462">
        <v>3</v>
      </c>
      <c r="I7" s="313" t="s">
        <v>490</v>
      </c>
      <c r="J7" s="463" t="s">
        <v>190</v>
      </c>
    </row>
    <row r="8" spans="1:10" ht="34.5" customHeight="1" x14ac:dyDescent="0.25">
      <c r="A8" s="8">
        <v>2</v>
      </c>
      <c r="B8" s="464" t="s">
        <v>1038</v>
      </c>
      <c r="C8" s="461" t="s">
        <v>1637</v>
      </c>
      <c r="D8" s="462">
        <v>0.2</v>
      </c>
      <c r="E8" s="462">
        <v>0.2</v>
      </c>
      <c r="F8" s="458"/>
      <c r="G8" s="458"/>
      <c r="H8" s="462"/>
      <c r="I8" s="313" t="s">
        <v>490</v>
      </c>
      <c r="J8" s="463" t="s">
        <v>190</v>
      </c>
    </row>
    <row r="9" spans="1:10" ht="35.1" customHeight="1" x14ac:dyDescent="0.25">
      <c r="A9" s="8">
        <v>3</v>
      </c>
      <c r="B9" s="465" t="s">
        <v>1638</v>
      </c>
      <c r="C9" s="461" t="s">
        <v>1636</v>
      </c>
      <c r="D9" s="462">
        <v>0.6</v>
      </c>
      <c r="E9" s="462"/>
      <c r="F9" s="458"/>
      <c r="G9" s="458"/>
      <c r="H9" s="462">
        <v>0.6</v>
      </c>
      <c r="I9" s="313" t="s">
        <v>489</v>
      </c>
      <c r="J9" s="463" t="s">
        <v>190</v>
      </c>
    </row>
    <row r="10" spans="1:10" ht="30.75" customHeight="1" x14ac:dyDescent="0.25">
      <c r="A10" s="8">
        <v>4</v>
      </c>
      <c r="B10" s="460" t="s">
        <v>1640</v>
      </c>
      <c r="C10" s="461" t="s">
        <v>1636</v>
      </c>
      <c r="D10" s="462">
        <v>0.4</v>
      </c>
      <c r="E10" s="462"/>
      <c r="F10" s="458"/>
      <c r="G10" s="458"/>
      <c r="H10" s="462">
        <v>0.4</v>
      </c>
      <c r="I10" s="313" t="s">
        <v>1641</v>
      </c>
      <c r="J10" s="463" t="s">
        <v>190</v>
      </c>
    </row>
    <row r="11" spans="1:10" ht="28.5" customHeight="1" x14ac:dyDescent="0.25">
      <c r="A11" s="8">
        <v>5</v>
      </c>
      <c r="B11" s="464" t="s">
        <v>1642</v>
      </c>
      <c r="C11" s="466" t="s">
        <v>1643</v>
      </c>
      <c r="D11" s="462">
        <v>1</v>
      </c>
      <c r="E11" s="10"/>
      <c r="F11" s="462"/>
      <c r="G11" s="462"/>
      <c r="H11" s="462">
        <v>1</v>
      </c>
      <c r="I11" s="467" t="s">
        <v>489</v>
      </c>
      <c r="J11" s="463" t="s">
        <v>190</v>
      </c>
    </row>
    <row r="12" spans="1:10" ht="35.1" customHeight="1" x14ac:dyDescent="0.25">
      <c r="A12" s="8">
        <v>6</v>
      </c>
      <c r="B12" s="468" t="s">
        <v>1644</v>
      </c>
      <c r="C12" s="461" t="s">
        <v>1645</v>
      </c>
      <c r="D12" s="462">
        <v>1.5</v>
      </c>
      <c r="E12" s="462"/>
      <c r="F12" s="458"/>
      <c r="G12" s="458"/>
      <c r="H12" s="462">
        <v>1.5</v>
      </c>
      <c r="I12" s="313" t="s">
        <v>1641</v>
      </c>
      <c r="J12" s="463" t="s">
        <v>190</v>
      </c>
    </row>
    <row r="13" spans="1:10" ht="35.1" customHeight="1" x14ac:dyDescent="0.25">
      <c r="A13" s="8">
        <v>7</v>
      </c>
      <c r="B13" s="469" t="s">
        <v>1646</v>
      </c>
      <c r="C13" s="461" t="s">
        <v>1645</v>
      </c>
      <c r="D13" s="462">
        <v>0.45</v>
      </c>
      <c r="E13" s="462">
        <v>0.45</v>
      </c>
      <c r="F13" s="458"/>
      <c r="G13" s="458"/>
      <c r="H13" s="462"/>
      <c r="I13" s="313" t="s">
        <v>1641</v>
      </c>
      <c r="J13" s="463" t="s">
        <v>190</v>
      </c>
    </row>
    <row r="14" spans="1:10" ht="35.1" customHeight="1" x14ac:dyDescent="0.25">
      <c r="A14" s="8">
        <v>8</v>
      </c>
      <c r="B14" s="465" t="s">
        <v>1647</v>
      </c>
      <c r="C14" s="470" t="s">
        <v>1648</v>
      </c>
      <c r="D14" s="462">
        <v>5</v>
      </c>
      <c r="E14" s="462">
        <v>0.4</v>
      </c>
      <c r="F14" s="458"/>
      <c r="G14" s="458"/>
      <c r="H14" s="462">
        <v>4.5999999999999996</v>
      </c>
      <c r="I14" s="313" t="s">
        <v>490</v>
      </c>
      <c r="J14" s="463" t="s">
        <v>190</v>
      </c>
    </row>
    <row r="15" spans="1:10" ht="35.1" customHeight="1" x14ac:dyDescent="0.25">
      <c r="A15" s="8">
        <v>9</v>
      </c>
      <c r="B15" s="471" t="s">
        <v>1649</v>
      </c>
      <c r="C15" s="472" t="s">
        <v>1650</v>
      </c>
      <c r="D15" s="462">
        <v>1.22</v>
      </c>
      <c r="E15" s="462">
        <v>0.32</v>
      </c>
      <c r="F15" s="458"/>
      <c r="G15" s="458"/>
      <c r="H15" s="462">
        <v>0.9</v>
      </c>
      <c r="I15" s="313" t="s">
        <v>489</v>
      </c>
      <c r="J15" s="463" t="s">
        <v>190</v>
      </c>
    </row>
    <row r="16" spans="1:10" ht="35.1" customHeight="1" x14ac:dyDescent="0.25">
      <c r="A16" s="8">
        <v>10</v>
      </c>
      <c r="B16" s="473" t="s">
        <v>1651</v>
      </c>
      <c r="C16" s="465" t="s">
        <v>1652</v>
      </c>
      <c r="D16" s="462">
        <v>3</v>
      </c>
      <c r="E16" s="462"/>
      <c r="F16" s="458"/>
      <c r="G16" s="458"/>
      <c r="H16" s="462">
        <v>3</v>
      </c>
      <c r="I16" s="313" t="s">
        <v>489</v>
      </c>
      <c r="J16" s="463" t="s">
        <v>190</v>
      </c>
    </row>
    <row r="17" spans="1:10" ht="34.5" customHeight="1" x14ac:dyDescent="0.25">
      <c r="A17" s="8">
        <v>11</v>
      </c>
      <c r="B17" s="473" t="s">
        <v>1653</v>
      </c>
      <c r="C17" s="465" t="s">
        <v>1652</v>
      </c>
      <c r="D17" s="462">
        <v>4.5</v>
      </c>
      <c r="E17" s="462">
        <v>0.5</v>
      </c>
      <c r="F17" s="458"/>
      <c r="G17" s="458"/>
      <c r="H17" s="462">
        <v>4</v>
      </c>
      <c r="I17" s="313" t="s">
        <v>489</v>
      </c>
      <c r="J17" s="463" t="s">
        <v>190</v>
      </c>
    </row>
    <row r="18" spans="1:10" ht="30" customHeight="1" x14ac:dyDescent="0.25">
      <c r="A18" s="8">
        <v>12</v>
      </c>
      <c r="B18" s="460" t="s">
        <v>1654</v>
      </c>
      <c r="C18" s="461" t="s">
        <v>1636</v>
      </c>
      <c r="D18" s="462">
        <v>1</v>
      </c>
      <c r="E18" s="462"/>
      <c r="F18" s="458"/>
      <c r="G18" s="458"/>
      <c r="H18" s="462">
        <v>1</v>
      </c>
      <c r="I18" s="313" t="s">
        <v>1641</v>
      </c>
      <c r="J18" s="463" t="s">
        <v>190</v>
      </c>
    </row>
    <row r="19" spans="1:10" ht="35.1" customHeight="1" x14ac:dyDescent="0.25">
      <c r="A19" s="8">
        <v>13</v>
      </c>
      <c r="B19" s="465" t="s">
        <v>1655</v>
      </c>
      <c r="C19" s="461" t="s">
        <v>1645</v>
      </c>
      <c r="D19" s="462">
        <v>1</v>
      </c>
      <c r="E19" s="462">
        <v>0.5</v>
      </c>
      <c r="F19" s="458"/>
      <c r="G19" s="458"/>
      <c r="H19" s="462">
        <v>0.5</v>
      </c>
      <c r="I19" s="313" t="s">
        <v>1641</v>
      </c>
      <c r="J19" s="463" t="s">
        <v>190</v>
      </c>
    </row>
    <row r="20" spans="1:10" ht="35.1" customHeight="1" x14ac:dyDescent="0.25">
      <c r="A20" s="8">
        <v>14</v>
      </c>
      <c r="B20" s="473" t="s">
        <v>1656</v>
      </c>
      <c r="C20" s="461" t="s">
        <v>1645</v>
      </c>
      <c r="D20" s="462">
        <v>5</v>
      </c>
      <c r="E20" s="462"/>
      <c r="F20" s="458"/>
      <c r="G20" s="458"/>
      <c r="H20" s="462">
        <v>5</v>
      </c>
      <c r="I20" s="313" t="s">
        <v>489</v>
      </c>
      <c r="J20" s="463" t="s">
        <v>190</v>
      </c>
    </row>
    <row r="21" spans="1:10" ht="35.1" customHeight="1" x14ac:dyDescent="0.25">
      <c r="A21" s="8">
        <v>15</v>
      </c>
      <c r="B21" s="473" t="s">
        <v>1657</v>
      </c>
      <c r="C21" s="465" t="s">
        <v>1658</v>
      </c>
      <c r="D21" s="462">
        <v>0.4</v>
      </c>
      <c r="E21" s="462"/>
      <c r="F21" s="458"/>
      <c r="G21" s="458"/>
      <c r="H21" s="462">
        <v>0.4</v>
      </c>
      <c r="I21" s="313" t="s">
        <v>490</v>
      </c>
      <c r="J21" s="463" t="s">
        <v>190</v>
      </c>
    </row>
    <row r="22" spans="1:10" ht="35.1" customHeight="1" x14ac:dyDescent="0.25">
      <c r="A22" s="8">
        <v>16</v>
      </c>
      <c r="B22" s="473" t="s">
        <v>1659</v>
      </c>
      <c r="C22" s="466" t="s">
        <v>1660</v>
      </c>
      <c r="D22" s="462">
        <v>2.5</v>
      </c>
      <c r="E22" s="462"/>
      <c r="F22" s="458"/>
      <c r="G22" s="458"/>
      <c r="H22" s="462">
        <v>2.5</v>
      </c>
      <c r="I22" s="313" t="s">
        <v>489</v>
      </c>
      <c r="J22" s="463" t="s">
        <v>190</v>
      </c>
    </row>
    <row r="23" spans="1:10" ht="35.1" customHeight="1" x14ac:dyDescent="0.25">
      <c r="A23" s="8">
        <v>17</v>
      </c>
      <c r="B23" s="474" t="s">
        <v>1661</v>
      </c>
      <c r="C23" s="465" t="s">
        <v>1652</v>
      </c>
      <c r="D23" s="462">
        <v>0.05</v>
      </c>
      <c r="E23" s="462"/>
      <c r="F23" s="458"/>
      <c r="G23" s="458"/>
      <c r="H23" s="462">
        <v>0.05</v>
      </c>
      <c r="I23" s="313" t="s">
        <v>1662</v>
      </c>
      <c r="J23" s="463" t="s">
        <v>190</v>
      </c>
    </row>
    <row r="24" spans="1:10" ht="31.5" customHeight="1" x14ac:dyDescent="0.25">
      <c r="A24" s="8">
        <v>18</v>
      </c>
      <c r="B24" s="465" t="s">
        <v>1663</v>
      </c>
      <c r="C24" s="465" t="s">
        <v>1664</v>
      </c>
      <c r="D24" s="462">
        <v>3.8</v>
      </c>
      <c r="E24" s="462"/>
      <c r="F24" s="458"/>
      <c r="G24" s="458"/>
      <c r="H24" s="462">
        <v>3.8</v>
      </c>
      <c r="I24" s="313" t="s">
        <v>489</v>
      </c>
      <c r="J24" s="463" t="s">
        <v>190</v>
      </c>
    </row>
    <row r="25" spans="1:10" ht="35.1" customHeight="1" x14ac:dyDescent="0.25">
      <c r="A25" s="8">
        <v>19</v>
      </c>
      <c r="B25" s="460" t="s">
        <v>1665</v>
      </c>
      <c r="C25" s="461" t="s">
        <v>1636</v>
      </c>
      <c r="D25" s="462">
        <v>5</v>
      </c>
      <c r="E25" s="462"/>
      <c r="F25" s="458"/>
      <c r="G25" s="458"/>
      <c r="H25" s="462">
        <v>5</v>
      </c>
      <c r="I25" s="313" t="s">
        <v>491</v>
      </c>
      <c r="J25" s="463" t="s">
        <v>190</v>
      </c>
    </row>
    <row r="26" spans="1:10" ht="35.1" customHeight="1" x14ac:dyDescent="0.25">
      <c r="A26" s="8">
        <v>20</v>
      </c>
      <c r="B26" s="464" t="s">
        <v>1666</v>
      </c>
      <c r="C26" s="465" t="s">
        <v>1667</v>
      </c>
      <c r="D26" s="462">
        <v>8</v>
      </c>
      <c r="E26" s="462">
        <v>8</v>
      </c>
      <c r="F26" s="458"/>
      <c r="G26" s="458"/>
      <c r="H26" s="10"/>
      <c r="I26" s="313" t="s">
        <v>489</v>
      </c>
      <c r="J26" s="463" t="s">
        <v>1668</v>
      </c>
    </row>
    <row r="27" spans="1:10" ht="36.75" customHeight="1" x14ac:dyDescent="0.25">
      <c r="A27" s="8">
        <v>21</v>
      </c>
      <c r="B27" s="473" t="s">
        <v>1669</v>
      </c>
      <c r="C27" s="465" t="s">
        <v>1664</v>
      </c>
      <c r="D27" s="462">
        <v>4.47</v>
      </c>
      <c r="E27" s="462">
        <v>4.47</v>
      </c>
      <c r="F27" s="458"/>
      <c r="G27" s="10"/>
      <c r="H27" s="10"/>
      <c r="I27" s="313" t="s">
        <v>489</v>
      </c>
      <c r="J27" s="463" t="s">
        <v>1668</v>
      </c>
    </row>
    <row r="28" spans="1:10" ht="35.1" customHeight="1" x14ac:dyDescent="0.25">
      <c r="A28" s="8">
        <v>22</v>
      </c>
      <c r="B28" s="473" t="s">
        <v>1670</v>
      </c>
      <c r="C28" s="475" t="s">
        <v>1636</v>
      </c>
      <c r="D28" s="462">
        <v>0.06</v>
      </c>
      <c r="E28" s="462"/>
      <c r="F28" s="458"/>
      <c r="G28" s="462">
        <v>0.06</v>
      </c>
      <c r="H28" s="10"/>
      <c r="I28" s="313" t="s">
        <v>493</v>
      </c>
      <c r="J28" s="463" t="s">
        <v>1668</v>
      </c>
    </row>
    <row r="29" spans="1:10" ht="27" customHeight="1" x14ac:dyDescent="0.25">
      <c r="A29" s="8">
        <v>23</v>
      </c>
      <c r="B29" s="473" t="s">
        <v>1671</v>
      </c>
      <c r="C29" s="465" t="s">
        <v>1672</v>
      </c>
      <c r="D29" s="462">
        <v>0.08</v>
      </c>
      <c r="E29" s="462"/>
      <c r="F29" s="458"/>
      <c r="G29" s="462">
        <v>0.08</v>
      </c>
      <c r="H29" s="10"/>
      <c r="I29" s="313" t="s">
        <v>493</v>
      </c>
      <c r="J29" s="463" t="s">
        <v>1668</v>
      </c>
    </row>
    <row r="30" spans="1:10" ht="35.1" customHeight="1" x14ac:dyDescent="0.25">
      <c r="A30" s="8">
        <v>24</v>
      </c>
      <c r="B30" s="476" t="s">
        <v>1673</v>
      </c>
      <c r="C30" s="465" t="s">
        <v>1674</v>
      </c>
      <c r="D30" s="462">
        <v>0.21</v>
      </c>
      <c r="E30" s="462"/>
      <c r="F30" s="458"/>
      <c r="G30" s="462">
        <v>0.21</v>
      </c>
      <c r="H30" s="10"/>
      <c r="I30" s="313" t="s">
        <v>493</v>
      </c>
      <c r="J30" s="463" t="s">
        <v>1668</v>
      </c>
    </row>
    <row r="31" spans="1:10" ht="30" customHeight="1" x14ac:dyDescent="0.25">
      <c r="A31" s="8">
        <v>25</v>
      </c>
      <c r="B31" s="476" t="s">
        <v>1675</v>
      </c>
      <c r="C31" s="465" t="s">
        <v>1658</v>
      </c>
      <c r="D31" s="462">
        <v>0.37</v>
      </c>
      <c r="E31" s="462"/>
      <c r="F31" s="458"/>
      <c r="G31" s="458"/>
      <c r="H31" s="462">
        <v>0.37</v>
      </c>
      <c r="I31" s="313" t="s">
        <v>493</v>
      </c>
      <c r="J31" s="463" t="s">
        <v>190</v>
      </c>
    </row>
    <row r="32" spans="1:10" ht="36" customHeight="1" x14ac:dyDescent="0.25">
      <c r="A32" s="8">
        <v>26</v>
      </c>
      <c r="B32" s="473" t="s">
        <v>1676</v>
      </c>
      <c r="C32" s="465" t="s">
        <v>1658</v>
      </c>
      <c r="D32" s="462">
        <v>0.37</v>
      </c>
      <c r="E32" s="462">
        <v>0.12</v>
      </c>
      <c r="F32" s="458"/>
      <c r="G32" s="458"/>
      <c r="H32" s="462">
        <v>0.25</v>
      </c>
      <c r="I32" s="313" t="s">
        <v>493</v>
      </c>
      <c r="J32" s="463" t="s">
        <v>190</v>
      </c>
    </row>
    <row r="33" spans="1:10" ht="29.25" customHeight="1" x14ac:dyDescent="0.25">
      <c r="A33" s="8">
        <v>27</v>
      </c>
      <c r="B33" s="476" t="s">
        <v>1677</v>
      </c>
      <c r="C33" s="465" t="s">
        <v>2156</v>
      </c>
      <c r="D33" s="462">
        <v>0.1</v>
      </c>
      <c r="E33" s="462"/>
      <c r="F33" s="458"/>
      <c r="G33" s="462">
        <v>0.1</v>
      </c>
      <c r="H33" s="10"/>
      <c r="I33" s="313" t="s">
        <v>493</v>
      </c>
      <c r="J33" s="463" t="s">
        <v>1668</v>
      </c>
    </row>
    <row r="34" spans="1:10" ht="26.25" customHeight="1" x14ac:dyDescent="0.25">
      <c r="A34" s="8">
        <v>28</v>
      </c>
      <c r="B34" s="476" t="s">
        <v>75</v>
      </c>
      <c r="C34" s="460" t="s">
        <v>1678</v>
      </c>
      <c r="D34" s="462">
        <v>0.13</v>
      </c>
      <c r="E34" s="462"/>
      <c r="F34" s="458"/>
      <c r="G34" s="462">
        <v>0.13</v>
      </c>
      <c r="H34" s="10"/>
      <c r="I34" s="313" t="s">
        <v>493</v>
      </c>
      <c r="J34" s="463" t="s">
        <v>1668</v>
      </c>
    </row>
    <row r="35" spans="1:10" ht="35.1" customHeight="1" x14ac:dyDescent="0.25">
      <c r="A35" s="8">
        <v>29</v>
      </c>
      <c r="B35" s="468" t="s">
        <v>1679</v>
      </c>
      <c r="C35" s="461" t="s">
        <v>1636</v>
      </c>
      <c r="D35" s="462">
        <v>1.5</v>
      </c>
      <c r="E35" s="462"/>
      <c r="F35" s="458"/>
      <c r="G35" s="458"/>
      <c r="H35" s="462">
        <v>1.5</v>
      </c>
      <c r="I35" s="313" t="s">
        <v>1641</v>
      </c>
      <c r="J35" s="463" t="s">
        <v>190</v>
      </c>
    </row>
    <row r="36" spans="1:10" ht="27.75" customHeight="1" x14ac:dyDescent="0.25">
      <c r="A36" s="8">
        <v>30</v>
      </c>
      <c r="B36" s="468" t="s">
        <v>1680</v>
      </c>
      <c r="C36" s="466" t="s">
        <v>1643</v>
      </c>
      <c r="D36" s="462">
        <v>0.4</v>
      </c>
      <c r="E36" s="462"/>
      <c r="F36" s="458"/>
      <c r="G36" s="462">
        <v>0.4</v>
      </c>
      <c r="H36" s="10"/>
      <c r="I36" s="313" t="s">
        <v>493</v>
      </c>
      <c r="J36" s="463" t="s">
        <v>1668</v>
      </c>
    </row>
    <row r="37" spans="1:10" ht="35.1" customHeight="1" x14ac:dyDescent="0.25">
      <c r="A37" s="8">
        <v>31</v>
      </c>
      <c r="B37" s="477" t="s">
        <v>1681</v>
      </c>
      <c r="C37" s="466" t="s">
        <v>1643</v>
      </c>
      <c r="D37" s="462">
        <v>0.03</v>
      </c>
      <c r="E37" s="462"/>
      <c r="F37" s="458"/>
      <c r="G37" s="458"/>
      <c r="H37" s="462">
        <v>0.03</v>
      </c>
      <c r="I37" s="313" t="s">
        <v>491</v>
      </c>
      <c r="J37" s="463" t="s">
        <v>190</v>
      </c>
    </row>
    <row r="38" spans="1:10" ht="35.1" customHeight="1" x14ac:dyDescent="0.25">
      <c r="A38" s="8">
        <v>32</v>
      </c>
      <c r="B38" s="465" t="s">
        <v>1682</v>
      </c>
      <c r="C38" s="465" t="s">
        <v>1683</v>
      </c>
      <c r="D38" s="462">
        <v>0.05</v>
      </c>
      <c r="E38" s="462"/>
      <c r="F38" s="458"/>
      <c r="G38" s="458"/>
      <c r="H38" s="462">
        <v>0.05</v>
      </c>
      <c r="I38" s="313" t="s">
        <v>489</v>
      </c>
      <c r="J38" s="463" t="s">
        <v>190</v>
      </c>
    </row>
    <row r="39" spans="1:10" ht="35.1" customHeight="1" x14ac:dyDescent="0.25">
      <c r="A39" s="8">
        <v>33</v>
      </c>
      <c r="B39" s="473" t="s">
        <v>1684</v>
      </c>
      <c r="C39" s="461" t="s">
        <v>1685</v>
      </c>
      <c r="D39" s="462">
        <v>0.03</v>
      </c>
      <c r="E39" s="462">
        <v>0.03</v>
      </c>
      <c r="F39" s="458"/>
      <c r="G39" s="458"/>
      <c r="H39" s="462"/>
      <c r="I39" s="313" t="s">
        <v>489</v>
      </c>
      <c r="J39" s="463" t="s">
        <v>190</v>
      </c>
    </row>
    <row r="40" spans="1:10" ht="35.1" customHeight="1" x14ac:dyDescent="0.25">
      <c r="A40" s="8">
        <v>34</v>
      </c>
      <c r="B40" s="465" t="s">
        <v>1686</v>
      </c>
      <c r="C40" s="466" t="s">
        <v>1643</v>
      </c>
      <c r="D40" s="462">
        <v>0.04</v>
      </c>
      <c r="E40" s="462"/>
      <c r="F40" s="458"/>
      <c r="G40" s="458"/>
      <c r="H40" s="462">
        <v>0.04</v>
      </c>
      <c r="I40" s="313" t="s">
        <v>489</v>
      </c>
      <c r="J40" s="463" t="s">
        <v>190</v>
      </c>
    </row>
    <row r="41" spans="1:10" ht="42" customHeight="1" x14ac:dyDescent="0.25">
      <c r="A41" s="8">
        <v>35</v>
      </c>
      <c r="B41" s="478" t="s">
        <v>1687</v>
      </c>
      <c r="C41" s="461" t="s">
        <v>1688</v>
      </c>
      <c r="D41" s="462">
        <v>1.5</v>
      </c>
      <c r="E41" s="462">
        <v>1.5</v>
      </c>
      <c r="F41" s="458"/>
      <c r="G41" s="458"/>
      <c r="H41" s="10"/>
      <c r="I41" s="313" t="s">
        <v>1662</v>
      </c>
      <c r="J41" s="463" t="s">
        <v>1689</v>
      </c>
    </row>
    <row r="42" spans="1:10" ht="63.75" customHeight="1" x14ac:dyDescent="0.25">
      <c r="A42" s="8">
        <v>36</v>
      </c>
      <c r="B42" s="473" t="s">
        <v>432</v>
      </c>
      <c r="C42" s="465" t="s">
        <v>1690</v>
      </c>
      <c r="D42" s="462">
        <v>0.02</v>
      </c>
      <c r="E42" s="462"/>
      <c r="F42" s="458"/>
      <c r="G42" s="458"/>
      <c r="H42" s="462">
        <v>0.02</v>
      </c>
      <c r="I42" s="313" t="s">
        <v>1691</v>
      </c>
      <c r="J42" s="463" t="s">
        <v>2155</v>
      </c>
    </row>
    <row r="43" spans="1:10" ht="65.25" customHeight="1" x14ac:dyDescent="0.25">
      <c r="A43" s="8">
        <v>37</v>
      </c>
      <c r="B43" s="473" t="s">
        <v>1692</v>
      </c>
      <c r="C43" s="466" t="s">
        <v>1643</v>
      </c>
      <c r="D43" s="462">
        <v>0.3</v>
      </c>
      <c r="E43" s="462"/>
      <c r="F43" s="458"/>
      <c r="G43" s="458"/>
      <c r="H43" s="462">
        <v>0.3</v>
      </c>
      <c r="I43" s="313" t="s">
        <v>1691</v>
      </c>
      <c r="J43" s="463" t="s">
        <v>2155</v>
      </c>
    </row>
    <row r="44" spans="1:10" ht="65.25" customHeight="1" x14ac:dyDescent="0.25">
      <c r="A44" s="8">
        <v>38</v>
      </c>
      <c r="B44" s="479" t="s">
        <v>1363</v>
      </c>
      <c r="C44" s="465" t="s">
        <v>1664</v>
      </c>
      <c r="D44" s="462">
        <v>0.3</v>
      </c>
      <c r="E44" s="462"/>
      <c r="F44" s="458"/>
      <c r="G44" s="458"/>
      <c r="H44" s="462">
        <v>0.3</v>
      </c>
      <c r="I44" s="313" t="s">
        <v>1691</v>
      </c>
      <c r="J44" s="463" t="s">
        <v>2155</v>
      </c>
    </row>
    <row r="45" spans="1:10" ht="65.25" customHeight="1" x14ac:dyDescent="0.25">
      <c r="A45" s="8">
        <v>39</v>
      </c>
      <c r="B45" s="473" t="s">
        <v>1693</v>
      </c>
      <c r="C45" s="465" t="s">
        <v>1664</v>
      </c>
      <c r="D45" s="462">
        <v>0.06</v>
      </c>
      <c r="E45" s="462"/>
      <c r="F45" s="458"/>
      <c r="G45" s="458"/>
      <c r="H45" s="462">
        <v>0.06</v>
      </c>
      <c r="I45" s="313" t="s">
        <v>1691</v>
      </c>
      <c r="J45" s="463" t="s">
        <v>2155</v>
      </c>
    </row>
    <row r="46" spans="1:10" ht="51" customHeight="1" x14ac:dyDescent="0.25">
      <c r="A46" s="8">
        <v>40</v>
      </c>
      <c r="B46" s="474" t="s">
        <v>1696</v>
      </c>
      <c r="C46" s="465" t="s">
        <v>1652</v>
      </c>
      <c r="D46" s="462">
        <v>2</v>
      </c>
      <c r="E46" s="462">
        <v>2</v>
      </c>
      <c r="F46" s="462"/>
      <c r="G46" s="458"/>
      <c r="H46" s="10"/>
      <c r="I46" s="313" t="s">
        <v>1641</v>
      </c>
      <c r="J46" s="463" t="s">
        <v>1695</v>
      </c>
    </row>
    <row r="47" spans="1:10" ht="27.75" customHeight="1" x14ac:dyDescent="0.25">
      <c r="A47" s="8">
        <v>41</v>
      </c>
      <c r="B47" s="473" t="s">
        <v>1697</v>
      </c>
      <c r="C47" s="460" t="s">
        <v>1678</v>
      </c>
      <c r="D47" s="462">
        <v>0.17</v>
      </c>
      <c r="E47" s="462">
        <v>0.17</v>
      </c>
      <c r="F47" s="462"/>
      <c r="G47" s="458"/>
      <c r="H47" s="10"/>
      <c r="I47" s="313" t="s">
        <v>492</v>
      </c>
      <c r="J47" s="463" t="s">
        <v>1689</v>
      </c>
    </row>
    <row r="48" spans="1:10" ht="30" customHeight="1" x14ac:dyDescent="0.25">
      <c r="A48" s="8">
        <v>42</v>
      </c>
      <c r="B48" s="464" t="s">
        <v>1698</v>
      </c>
      <c r="C48" s="460" t="s">
        <v>1678</v>
      </c>
      <c r="D48" s="462">
        <v>0.16</v>
      </c>
      <c r="E48" s="462">
        <v>0.16</v>
      </c>
      <c r="F48" s="462"/>
      <c r="G48" s="10"/>
      <c r="H48" s="10"/>
      <c r="I48" s="467" t="s">
        <v>1641</v>
      </c>
      <c r="J48" s="463" t="s">
        <v>1689</v>
      </c>
    </row>
    <row r="49" spans="1:10" ht="35.1" customHeight="1" x14ac:dyDescent="0.25">
      <c r="A49" s="8">
        <v>43</v>
      </c>
      <c r="B49" s="473" t="s">
        <v>1687</v>
      </c>
      <c r="C49" s="461" t="s">
        <v>1636</v>
      </c>
      <c r="D49" s="462">
        <v>0.2</v>
      </c>
      <c r="E49" s="462">
        <v>0.2</v>
      </c>
      <c r="F49" s="10"/>
      <c r="G49" s="10"/>
      <c r="H49" s="10"/>
      <c r="I49" s="467" t="s">
        <v>1662</v>
      </c>
      <c r="J49" s="480" t="s">
        <v>1689</v>
      </c>
    </row>
    <row r="50" spans="1:10" ht="35.1" customHeight="1" x14ac:dyDescent="0.25">
      <c r="A50" s="8">
        <v>44</v>
      </c>
      <c r="B50" s="460" t="s">
        <v>1699</v>
      </c>
      <c r="C50" s="465" t="s">
        <v>1690</v>
      </c>
      <c r="D50" s="462">
        <v>0.21</v>
      </c>
      <c r="E50" s="462"/>
      <c r="F50" s="10"/>
      <c r="G50" s="10"/>
      <c r="H50" s="462">
        <v>0.21</v>
      </c>
      <c r="I50" s="467" t="s">
        <v>1641</v>
      </c>
      <c r="J50" s="480" t="s">
        <v>1689</v>
      </c>
    </row>
    <row r="51" spans="1:10" ht="64.5" customHeight="1" x14ac:dyDescent="0.25">
      <c r="A51" s="8">
        <v>45</v>
      </c>
      <c r="B51" s="460" t="s">
        <v>1700</v>
      </c>
      <c r="C51" s="465" t="s">
        <v>1664</v>
      </c>
      <c r="D51" s="462">
        <v>0.3</v>
      </c>
      <c r="E51" s="462"/>
      <c r="F51" s="10"/>
      <c r="G51" s="10"/>
      <c r="H51" s="462">
        <v>0.3</v>
      </c>
      <c r="I51" s="467" t="s">
        <v>492</v>
      </c>
      <c r="J51" s="463" t="s">
        <v>2155</v>
      </c>
    </row>
    <row r="52" spans="1:10" ht="73.5" customHeight="1" x14ac:dyDescent="0.25">
      <c r="A52" s="8">
        <v>46</v>
      </c>
      <c r="B52" s="473" t="s">
        <v>1701</v>
      </c>
      <c r="C52" s="465" t="s">
        <v>1658</v>
      </c>
      <c r="D52" s="462">
        <v>0.25</v>
      </c>
      <c r="E52" s="462"/>
      <c r="F52" s="10"/>
      <c r="G52" s="10"/>
      <c r="H52" s="462">
        <v>0.25</v>
      </c>
      <c r="I52" s="467" t="s">
        <v>1641</v>
      </c>
      <c r="J52" s="463" t="s">
        <v>2155</v>
      </c>
    </row>
    <row r="53" spans="1:10" ht="35.1" customHeight="1" x14ac:dyDescent="0.25">
      <c r="A53" s="8">
        <v>47</v>
      </c>
      <c r="B53" s="473" t="s">
        <v>1702</v>
      </c>
      <c r="C53" s="461" t="s">
        <v>1645</v>
      </c>
      <c r="D53" s="462">
        <v>0.5</v>
      </c>
      <c r="E53" s="462">
        <v>0.5</v>
      </c>
      <c r="F53" s="462"/>
      <c r="G53" s="10"/>
      <c r="H53" s="10"/>
      <c r="I53" s="467" t="s">
        <v>492</v>
      </c>
      <c r="J53" s="480" t="s">
        <v>1689</v>
      </c>
    </row>
    <row r="54" spans="1:10" ht="35.1" customHeight="1" x14ac:dyDescent="0.25">
      <c r="A54" s="8">
        <v>48</v>
      </c>
      <c r="B54" s="464" t="s">
        <v>1703</v>
      </c>
      <c r="C54" s="461" t="s">
        <v>1645</v>
      </c>
      <c r="D54" s="462">
        <v>0.03</v>
      </c>
      <c r="E54" s="462">
        <v>0.03</v>
      </c>
      <c r="F54" s="462"/>
      <c r="G54" s="10"/>
      <c r="H54" s="10"/>
      <c r="I54" s="467" t="s">
        <v>493</v>
      </c>
      <c r="J54" s="480" t="s">
        <v>1689</v>
      </c>
    </row>
    <row r="55" spans="1:10" ht="35.1" customHeight="1" x14ac:dyDescent="0.25">
      <c r="A55" s="8">
        <v>49</v>
      </c>
      <c r="B55" s="464" t="s">
        <v>1704</v>
      </c>
      <c r="C55" s="460" t="s">
        <v>1678</v>
      </c>
      <c r="D55" s="462">
        <v>0.3</v>
      </c>
      <c r="E55" s="462">
        <v>0.3</v>
      </c>
      <c r="F55" s="462"/>
      <c r="G55" s="10"/>
      <c r="H55" s="10"/>
      <c r="I55" s="467" t="s">
        <v>1641</v>
      </c>
      <c r="J55" s="480" t="s">
        <v>1689</v>
      </c>
    </row>
    <row r="56" spans="1:10" ht="35.1" customHeight="1" x14ac:dyDescent="0.25">
      <c r="A56" s="8">
        <v>50</v>
      </c>
      <c r="B56" s="460" t="s">
        <v>1705</v>
      </c>
      <c r="C56" s="460" t="s">
        <v>1678</v>
      </c>
      <c r="D56" s="462">
        <v>0.15</v>
      </c>
      <c r="E56" s="462">
        <v>0.15</v>
      </c>
      <c r="F56" s="462"/>
      <c r="G56" s="10"/>
      <c r="H56" s="10"/>
      <c r="I56" s="467" t="s">
        <v>1662</v>
      </c>
      <c r="J56" s="480" t="s">
        <v>1689</v>
      </c>
    </row>
    <row r="57" spans="1:10" ht="35.1" customHeight="1" x14ac:dyDescent="0.25">
      <c r="A57" s="8">
        <v>51</v>
      </c>
      <c r="B57" s="473" t="s">
        <v>1706</v>
      </c>
      <c r="C57" s="461" t="s">
        <v>1636</v>
      </c>
      <c r="D57" s="462">
        <v>0.1</v>
      </c>
      <c r="E57" s="462">
        <v>0.1</v>
      </c>
      <c r="F57" s="462"/>
      <c r="G57" s="10"/>
      <c r="H57" s="10"/>
      <c r="I57" s="467" t="s">
        <v>1694</v>
      </c>
      <c r="J57" s="463" t="s">
        <v>1695</v>
      </c>
    </row>
    <row r="58" spans="1:10" ht="35.1" customHeight="1" x14ac:dyDescent="0.25">
      <c r="A58" s="8">
        <v>52</v>
      </c>
      <c r="B58" s="473" t="s">
        <v>1707</v>
      </c>
      <c r="C58" s="461" t="s">
        <v>1636</v>
      </c>
      <c r="D58" s="462">
        <v>0.6</v>
      </c>
      <c r="E58" s="462">
        <v>0.6</v>
      </c>
      <c r="F58" s="462"/>
      <c r="G58" s="481"/>
      <c r="H58" s="10"/>
      <c r="I58" s="467" t="s">
        <v>1694</v>
      </c>
      <c r="J58" s="463" t="s">
        <v>1695</v>
      </c>
    </row>
    <row r="59" spans="1:10" s="484" customFormat="1" ht="24.75" customHeight="1" x14ac:dyDescent="0.25">
      <c r="A59" s="623" t="s">
        <v>494</v>
      </c>
      <c r="B59" s="624"/>
      <c r="C59" s="625"/>
      <c r="D59" s="482">
        <f>SUM(D7:D58)</f>
        <v>62.609999999999992</v>
      </c>
      <c r="E59" s="482">
        <f t="shared" ref="E59:H59" si="0">SUM(E7:E58)</f>
        <v>20.700000000000003</v>
      </c>
      <c r="F59" s="482"/>
      <c r="G59" s="482">
        <f t="shared" si="0"/>
        <v>0.98</v>
      </c>
      <c r="H59" s="482">
        <f t="shared" si="0"/>
        <v>40.929999999999993</v>
      </c>
      <c r="I59" s="483"/>
      <c r="J59" s="483"/>
    </row>
  </sheetData>
  <mergeCells count="10">
    <mergeCell ref="A59:C59"/>
    <mergeCell ref="A2:J2"/>
    <mergeCell ref="A3:J3"/>
    <mergeCell ref="A5:A6"/>
    <mergeCell ref="B5:B6"/>
    <mergeCell ref="C5:C6"/>
    <mergeCell ref="D5:D6"/>
    <mergeCell ref="E5:H5"/>
    <mergeCell ref="J5:J6"/>
    <mergeCell ref="I5:I6"/>
  </mergeCells>
  <conditionalFormatting sqref="B23 B21 B28 B26">
    <cfRule type="cellIs" dxfId="8" priority="4" stopIfTrue="1" operator="equal">
      <formula>0</formula>
    </cfRule>
    <cfRule type="cellIs" dxfId="7" priority="5" stopIfTrue="1" operator="equal">
      <formula>0</formula>
    </cfRule>
    <cfRule type="cellIs" dxfId="6" priority="6" stopIfTrue="1" operator="equal">
      <formula>0</formula>
    </cfRule>
  </conditionalFormatting>
  <conditionalFormatting sqref="B19">
    <cfRule type="cellIs" dxfId="5" priority="1" stopIfTrue="1" operator="equal">
      <formula>0</formula>
    </cfRule>
    <cfRule type="cellIs" dxfId="4" priority="2" stopIfTrue="1" operator="equal">
      <formula>0</formula>
    </cfRule>
    <cfRule type="cellIs" dxfId="3" priority="3" stopIfTrue="1" operator="equal">
      <formula>0</formula>
    </cfRule>
  </conditionalFormatting>
  <pageMargins left="0.7" right="0.2" top="0.5" bottom="0.5" header="0.3" footer="0.3"/>
  <pageSetup paperSize="9" orientation="landscape" r:id="rId1"/>
  <headerFooter>
    <oddHeader>&amp;C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opLeftCell="A70" workbookViewId="0">
      <selection activeCell="J1" sqref="J1"/>
    </sheetView>
  </sheetViews>
  <sheetFormatPr defaultRowHeight="15.75" x14ac:dyDescent="0.25"/>
  <cols>
    <col min="1" max="1" width="5.5" customWidth="1"/>
    <col min="2" max="2" width="36.375" customWidth="1"/>
    <col min="3" max="3" width="21.625" style="21" customWidth="1"/>
    <col min="4" max="4" width="8.25" customWidth="1"/>
    <col min="5" max="5" width="7.625" customWidth="1"/>
    <col min="6" max="6" width="7.375" customWidth="1"/>
    <col min="7" max="7" width="7.75" customWidth="1"/>
    <col min="8" max="8" width="7.375" customWidth="1"/>
    <col min="9" max="9" width="10.625" style="1" customWidth="1"/>
    <col min="10" max="10" width="11.125" customWidth="1"/>
  </cols>
  <sheetData>
    <row r="1" spans="1:10" x14ac:dyDescent="0.25">
      <c r="J1" s="343" t="s">
        <v>2161</v>
      </c>
    </row>
    <row r="2" spans="1:10" ht="41.25" customHeight="1" x14ac:dyDescent="0.25">
      <c r="A2" s="557" t="s">
        <v>2157</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21" customHeight="1" x14ac:dyDescent="0.25">
      <c r="A5" s="560" t="s">
        <v>0</v>
      </c>
      <c r="B5" s="561" t="s">
        <v>28</v>
      </c>
      <c r="C5" s="572" t="s">
        <v>29</v>
      </c>
      <c r="D5" s="561" t="s">
        <v>30</v>
      </c>
      <c r="E5" s="560" t="s">
        <v>10</v>
      </c>
      <c r="F5" s="560"/>
      <c r="G5" s="560"/>
      <c r="H5" s="560"/>
      <c r="I5" s="555" t="s">
        <v>380</v>
      </c>
      <c r="J5" s="560" t="s">
        <v>7</v>
      </c>
    </row>
    <row r="6" spans="1:10" ht="72.75" customHeight="1" x14ac:dyDescent="0.25">
      <c r="A6" s="560"/>
      <c r="B6" s="560"/>
      <c r="C6" s="573"/>
      <c r="D6" s="560"/>
      <c r="E6" s="5" t="s">
        <v>31</v>
      </c>
      <c r="F6" s="6" t="s">
        <v>1</v>
      </c>
      <c r="G6" s="5" t="s">
        <v>12</v>
      </c>
      <c r="H6" s="5" t="s">
        <v>379</v>
      </c>
      <c r="I6" s="576"/>
      <c r="J6" s="560"/>
    </row>
    <row r="7" spans="1:10" ht="26.25" customHeight="1" x14ac:dyDescent="0.25">
      <c r="A7" s="250">
        <v>1</v>
      </c>
      <c r="B7" s="251" t="s">
        <v>1708</v>
      </c>
      <c r="C7" s="253" t="s">
        <v>1709</v>
      </c>
      <c r="D7" s="252">
        <v>0.25</v>
      </c>
      <c r="E7" s="252"/>
      <c r="F7" s="252"/>
      <c r="G7" s="252"/>
      <c r="H7" s="252">
        <v>0.25</v>
      </c>
      <c r="I7" s="250">
        <v>10</v>
      </c>
      <c r="J7" s="250" t="s">
        <v>821</v>
      </c>
    </row>
    <row r="8" spans="1:10" ht="24" customHeight="1" x14ac:dyDescent="0.25">
      <c r="A8" s="250">
        <f>A7+1</f>
        <v>2</v>
      </c>
      <c r="B8" s="253" t="s">
        <v>1710</v>
      </c>
      <c r="C8" s="253" t="s">
        <v>1709</v>
      </c>
      <c r="D8" s="252">
        <v>26</v>
      </c>
      <c r="E8" s="252">
        <v>8.1999999999999993</v>
      </c>
      <c r="F8" s="252"/>
      <c r="G8" s="252"/>
      <c r="H8" s="252">
        <v>17.8</v>
      </c>
      <c r="I8" s="250">
        <v>8</v>
      </c>
      <c r="J8" s="250" t="s">
        <v>821</v>
      </c>
    </row>
    <row r="9" spans="1:10" ht="39" customHeight="1" x14ac:dyDescent="0.25">
      <c r="A9" s="250">
        <f t="shared" ref="A9:A72" si="0">A8+1</f>
        <v>3</v>
      </c>
      <c r="B9" s="253" t="s">
        <v>1711</v>
      </c>
      <c r="C9" s="253" t="s">
        <v>1709</v>
      </c>
      <c r="D9" s="254">
        <v>4.5</v>
      </c>
      <c r="E9" s="254">
        <v>3.9</v>
      </c>
      <c r="F9" s="254"/>
      <c r="G9" s="254"/>
      <c r="H9" s="254">
        <f>4.5-3.9</f>
        <v>0.60000000000000009</v>
      </c>
      <c r="I9" s="250">
        <v>6</v>
      </c>
      <c r="J9" s="250" t="s">
        <v>821</v>
      </c>
    </row>
    <row r="10" spans="1:10" ht="30.75" customHeight="1" x14ac:dyDescent="0.25">
      <c r="A10" s="250">
        <f t="shared" si="0"/>
        <v>4</v>
      </c>
      <c r="B10" s="255" t="s">
        <v>1712</v>
      </c>
      <c r="C10" s="253" t="s">
        <v>1713</v>
      </c>
      <c r="D10" s="252">
        <v>0.3</v>
      </c>
      <c r="E10" s="252">
        <f>D10</f>
        <v>0.3</v>
      </c>
      <c r="F10" s="252"/>
      <c r="G10" s="252"/>
      <c r="H10" s="252"/>
      <c r="I10" s="250">
        <v>6</v>
      </c>
      <c r="J10" s="250" t="s">
        <v>821</v>
      </c>
    </row>
    <row r="11" spans="1:10" ht="48" customHeight="1" x14ac:dyDescent="0.25">
      <c r="A11" s="250">
        <f t="shared" si="0"/>
        <v>5</v>
      </c>
      <c r="B11" s="251" t="s">
        <v>1714</v>
      </c>
      <c r="C11" s="253" t="s">
        <v>1715</v>
      </c>
      <c r="D11" s="252">
        <v>0.7</v>
      </c>
      <c r="E11" s="252">
        <f>D11</f>
        <v>0.7</v>
      </c>
      <c r="F11" s="252"/>
      <c r="G11" s="252"/>
      <c r="H11" s="252"/>
      <c r="I11" s="250">
        <v>6</v>
      </c>
      <c r="J11" s="250" t="s">
        <v>821</v>
      </c>
    </row>
    <row r="12" spans="1:10" ht="26.25" customHeight="1" x14ac:dyDescent="0.25">
      <c r="A12" s="250">
        <f t="shared" si="0"/>
        <v>6</v>
      </c>
      <c r="B12" s="253" t="s">
        <v>1716</v>
      </c>
      <c r="C12" s="253" t="s">
        <v>1709</v>
      </c>
      <c r="D12" s="252">
        <v>0.85</v>
      </c>
      <c r="E12" s="252"/>
      <c r="F12" s="252"/>
      <c r="G12" s="252"/>
      <c r="H12" s="252">
        <v>0.85</v>
      </c>
      <c r="I12" s="250">
        <v>6</v>
      </c>
      <c r="J12" s="250" t="s">
        <v>821</v>
      </c>
    </row>
    <row r="13" spans="1:10" ht="28.5" customHeight="1" x14ac:dyDescent="0.25">
      <c r="A13" s="250">
        <f t="shared" si="0"/>
        <v>7</v>
      </c>
      <c r="B13" s="255" t="s">
        <v>1717</v>
      </c>
      <c r="C13" s="253" t="s">
        <v>1718</v>
      </c>
      <c r="D13" s="252">
        <v>0.68</v>
      </c>
      <c r="E13" s="252">
        <f>D13</f>
        <v>0.68</v>
      </c>
      <c r="F13" s="252"/>
      <c r="G13" s="252"/>
      <c r="H13" s="252"/>
      <c r="I13" s="250">
        <v>6</v>
      </c>
      <c r="J13" s="250" t="s">
        <v>821</v>
      </c>
    </row>
    <row r="14" spans="1:10" ht="39" customHeight="1" x14ac:dyDescent="0.25">
      <c r="A14" s="250">
        <f t="shared" si="0"/>
        <v>8</v>
      </c>
      <c r="B14" s="255" t="s">
        <v>1719</v>
      </c>
      <c r="C14" s="253" t="s">
        <v>1720</v>
      </c>
      <c r="D14" s="252">
        <v>0.2</v>
      </c>
      <c r="E14" s="252">
        <f>D14</f>
        <v>0.2</v>
      </c>
      <c r="F14" s="252"/>
      <c r="G14" s="252"/>
      <c r="H14" s="252"/>
      <c r="I14" s="250">
        <v>6</v>
      </c>
      <c r="J14" s="250" t="s">
        <v>821</v>
      </c>
    </row>
    <row r="15" spans="1:10" ht="39" customHeight="1" x14ac:dyDescent="0.25">
      <c r="A15" s="250">
        <f t="shared" si="0"/>
        <v>9</v>
      </c>
      <c r="B15" s="253" t="s">
        <v>1721</v>
      </c>
      <c r="C15" s="253" t="s">
        <v>1709</v>
      </c>
      <c r="D15" s="252">
        <v>3</v>
      </c>
      <c r="E15" s="252">
        <f>D15</f>
        <v>3</v>
      </c>
      <c r="F15" s="252"/>
      <c r="G15" s="252"/>
      <c r="H15" s="252"/>
      <c r="I15" s="250">
        <v>9</v>
      </c>
      <c r="J15" s="250" t="s">
        <v>821</v>
      </c>
    </row>
    <row r="16" spans="1:10" ht="39" customHeight="1" x14ac:dyDescent="0.25">
      <c r="A16" s="250">
        <f t="shared" si="0"/>
        <v>10</v>
      </c>
      <c r="B16" s="253" t="s">
        <v>1722</v>
      </c>
      <c r="C16" s="253" t="s">
        <v>1723</v>
      </c>
      <c r="D16" s="252">
        <v>7.5</v>
      </c>
      <c r="E16" s="252">
        <f>D16</f>
        <v>7.5</v>
      </c>
      <c r="F16" s="252"/>
      <c r="G16" s="252"/>
      <c r="H16" s="252"/>
      <c r="I16" s="485" t="s">
        <v>2080</v>
      </c>
      <c r="J16" s="250" t="s">
        <v>821</v>
      </c>
    </row>
    <row r="17" spans="1:10" ht="39" customHeight="1" x14ac:dyDescent="0.25">
      <c r="A17" s="250">
        <f t="shared" si="0"/>
        <v>11</v>
      </c>
      <c r="B17" s="253" t="s">
        <v>1724</v>
      </c>
      <c r="C17" s="253" t="s">
        <v>1715</v>
      </c>
      <c r="D17" s="252">
        <v>4.5</v>
      </c>
      <c r="E17" s="252">
        <f>D17</f>
        <v>4.5</v>
      </c>
      <c r="F17" s="252"/>
      <c r="G17" s="252"/>
      <c r="H17" s="252"/>
      <c r="I17" s="250">
        <v>6</v>
      </c>
      <c r="J17" s="250" t="s">
        <v>821</v>
      </c>
    </row>
    <row r="18" spans="1:10" ht="51.75" customHeight="1" x14ac:dyDescent="0.25">
      <c r="A18" s="250">
        <f t="shared" si="0"/>
        <v>12</v>
      </c>
      <c r="B18" s="255" t="s">
        <v>1725</v>
      </c>
      <c r="C18" s="253" t="s">
        <v>1726</v>
      </c>
      <c r="D18" s="252">
        <v>7.5</v>
      </c>
      <c r="E18" s="252">
        <v>6.5</v>
      </c>
      <c r="F18" s="252">
        <v>1</v>
      </c>
      <c r="G18" s="252"/>
      <c r="H18" s="252"/>
      <c r="I18" s="250">
        <v>4</v>
      </c>
      <c r="J18" s="250" t="s">
        <v>821</v>
      </c>
    </row>
    <row r="19" spans="1:10" ht="26.25" customHeight="1" x14ac:dyDescent="0.25">
      <c r="A19" s="250">
        <f t="shared" si="0"/>
        <v>13</v>
      </c>
      <c r="B19" s="253" t="s">
        <v>1727</v>
      </c>
      <c r="C19" s="253" t="s">
        <v>1715</v>
      </c>
      <c r="D19" s="252">
        <v>2</v>
      </c>
      <c r="E19" s="252">
        <f>D19</f>
        <v>2</v>
      </c>
      <c r="F19" s="252"/>
      <c r="G19" s="252"/>
      <c r="H19" s="252"/>
      <c r="I19" s="250">
        <v>6</v>
      </c>
      <c r="J19" s="250" t="s">
        <v>821</v>
      </c>
    </row>
    <row r="20" spans="1:10" ht="48.75" customHeight="1" x14ac:dyDescent="0.25">
      <c r="A20" s="250">
        <f t="shared" si="0"/>
        <v>14</v>
      </c>
      <c r="B20" s="255" t="s">
        <v>1728</v>
      </c>
      <c r="C20" s="253" t="s">
        <v>1729</v>
      </c>
      <c r="D20" s="252">
        <v>4</v>
      </c>
      <c r="E20" s="252">
        <v>4</v>
      </c>
      <c r="F20" s="252"/>
      <c r="G20" s="252"/>
      <c r="H20" s="252"/>
      <c r="I20" s="250">
        <v>6</v>
      </c>
      <c r="J20" s="250" t="s">
        <v>821</v>
      </c>
    </row>
    <row r="21" spans="1:10" ht="25.5" customHeight="1" x14ac:dyDescent="0.25">
      <c r="A21" s="250">
        <f t="shared" si="0"/>
        <v>15</v>
      </c>
      <c r="B21" s="255" t="s">
        <v>1730</v>
      </c>
      <c r="C21" s="253" t="s">
        <v>1720</v>
      </c>
      <c r="D21" s="252">
        <v>0.41</v>
      </c>
      <c r="E21" s="252">
        <f>D21</f>
        <v>0.41</v>
      </c>
      <c r="F21" s="252"/>
      <c r="G21" s="252"/>
      <c r="H21" s="252"/>
      <c r="I21" s="250">
        <v>6</v>
      </c>
      <c r="J21" s="250" t="s">
        <v>821</v>
      </c>
    </row>
    <row r="22" spans="1:10" ht="54" customHeight="1" x14ac:dyDescent="0.25">
      <c r="A22" s="250">
        <f t="shared" si="0"/>
        <v>16</v>
      </c>
      <c r="B22" s="255" t="s">
        <v>1731</v>
      </c>
      <c r="C22" s="253" t="s">
        <v>1732</v>
      </c>
      <c r="D22" s="252">
        <v>1</v>
      </c>
      <c r="E22" s="252">
        <f>D22</f>
        <v>1</v>
      </c>
      <c r="F22" s="252"/>
      <c r="G22" s="252"/>
      <c r="H22" s="252"/>
      <c r="I22" s="250">
        <v>8</v>
      </c>
      <c r="J22" s="250" t="s">
        <v>821</v>
      </c>
    </row>
    <row r="23" spans="1:10" ht="35.25" customHeight="1" x14ac:dyDescent="0.25">
      <c r="A23" s="250">
        <f t="shared" si="0"/>
        <v>17</v>
      </c>
      <c r="B23" s="255" t="s">
        <v>1733</v>
      </c>
      <c r="C23" s="253" t="s">
        <v>1734</v>
      </c>
      <c r="D23" s="252">
        <v>10</v>
      </c>
      <c r="E23" s="252">
        <v>5</v>
      </c>
      <c r="F23" s="252">
        <v>2</v>
      </c>
      <c r="G23" s="252"/>
      <c r="H23" s="252">
        <v>3</v>
      </c>
      <c r="I23" s="250">
        <v>8</v>
      </c>
      <c r="J23" s="250" t="s">
        <v>821</v>
      </c>
    </row>
    <row r="24" spans="1:10" ht="55.5" customHeight="1" x14ac:dyDescent="0.25">
      <c r="A24" s="250">
        <f t="shared" si="0"/>
        <v>18</v>
      </c>
      <c r="B24" s="255" t="s">
        <v>1735</v>
      </c>
      <c r="C24" s="253" t="s">
        <v>1736</v>
      </c>
      <c r="D24" s="252">
        <v>0.5</v>
      </c>
      <c r="E24" s="252">
        <v>0.5</v>
      </c>
      <c r="F24" s="252"/>
      <c r="G24" s="252"/>
      <c r="H24" s="252"/>
      <c r="I24" s="250">
        <v>9</v>
      </c>
      <c r="J24" s="250" t="s">
        <v>821</v>
      </c>
    </row>
    <row r="25" spans="1:10" ht="40.5" customHeight="1" x14ac:dyDescent="0.25">
      <c r="A25" s="250">
        <f t="shared" si="0"/>
        <v>19</v>
      </c>
      <c r="B25" s="251" t="s">
        <v>1737</v>
      </c>
      <c r="C25" s="253" t="s">
        <v>1709</v>
      </c>
      <c r="D25" s="486">
        <v>0.1</v>
      </c>
      <c r="E25" s="252">
        <f>D25</f>
        <v>0.1</v>
      </c>
      <c r="F25" s="252"/>
      <c r="G25" s="252"/>
      <c r="H25" s="252"/>
      <c r="I25" s="250">
        <v>7</v>
      </c>
      <c r="J25" s="250" t="s">
        <v>821</v>
      </c>
    </row>
    <row r="26" spans="1:10" ht="40.5" customHeight="1" x14ac:dyDescent="0.25">
      <c r="A26" s="250">
        <f t="shared" si="0"/>
        <v>20</v>
      </c>
      <c r="B26" s="251" t="s">
        <v>1738</v>
      </c>
      <c r="C26" s="253" t="s">
        <v>1723</v>
      </c>
      <c r="D26" s="252">
        <f>61*5/100</f>
        <v>3.05</v>
      </c>
      <c r="E26" s="252">
        <v>1.2</v>
      </c>
      <c r="F26" s="252"/>
      <c r="G26" s="252"/>
      <c r="H26" s="252">
        <v>1.85</v>
      </c>
      <c r="I26" s="485" t="s">
        <v>2080</v>
      </c>
      <c r="J26" s="250" t="s">
        <v>821</v>
      </c>
    </row>
    <row r="27" spans="1:10" ht="40.5" customHeight="1" x14ac:dyDescent="0.25">
      <c r="A27" s="250">
        <f t="shared" si="0"/>
        <v>21</v>
      </c>
      <c r="B27" s="253" t="s">
        <v>1739</v>
      </c>
      <c r="C27" s="253" t="s">
        <v>1715</v>
      </c>
      <c r="D27" s="252">
        <v>2.5</v>
      </c>
      <c r="E27" s="252">
        <f>D27</f>
        <v>2.5</v>
      </c>
      <c r="F27" s="252"/>
      <c r="G27" s="252"/>
      <c r="H27" s="252"/>
      <c r="I27" s="250">
        <v>8</v>
      </c>
      <c r="J27" s="250" t="s">
        <v>821</v>
      </c>
    </row>
    <row r="28" spans="1:10" ht="29.25" customHeight="1" x14ac:dyDescent="0.25">
      <c r="A28" s="250">
        <f t="shared" si="0"/>
        <v>22</v>
      </c>
      <c r="B28" s="253" t="s">
        <v>1740</v>
      </c>
      <c r="C28" s="253" t="s">
        <v>1720</v>
      </c>
      <c r="D28" s="252">
        <v>1.5</v>
      </c>
      <c r="E28" s="252">
        <v>1.5</v>
      </c>
      <c r="F28" s="252"/>
      <c r="G28" s="252"/>
      <c r="H28" s="252"/>
      <c r="I28" s="250">
        <v>6</v>
      </c>
      <c r="J28" s="250" t="s">
        <v>821</v>
      </c>
    </row>
    <row r="29" spans="1:10" ht="60" x14ac:dyDescent="0.25">
      <c r="A29" s="250">
        <f t="shared" si="0"/>
        <v>23</v>
      </c>
      <c r="B29" s="251" t="s">
        <v>1741</v>
      </c>
      <c r="C29" s="253" t="s">
        <v>1742</v>
      </c>
      <c r="D29" s="254">
        <v>7.0000000000000007E-2</v>
      </c>
      <c r="E29" s="254">
        <v>0.06</v>
      </c>
      <c r="F29" s="254"/>
      <c r="G29" s="254"/>
      <c r="H29" s="254">
        <v>0.01</v>
      </c>
      <c r="I29" s="250">
        <v>3</v>
      </c>
      <c r="J29" s="250" t="s">
        <v>821</v>
      </c>
    </row>
    <row r="30" spans="1:10" ht="96" customHeight="1" x14ac:dyDescent="0.25">
      <c r="A30" s="250">
        <f t="shared" si="0"/>
        <v>24</v>
      </c>
      <c r="B30" s="255" t="s">
        <v>1743</v>
      </c>
      <c r="C30" s="253" t="s">
        <v>1744</v>
      </c>
      <c r="D30" s="252">
        <v>0.14000000000000001</v>
      </c>
      <c r="E30" s="252">
        <v>0.03</v>
      </c>
      <c r="F30" s="252"/>
      <c r="G30" s="252"/>
      <c r="H30" s="256">
        <v>0.11</v>
      </c>
      <c r="I30" s="250">
        <v>4</v>
      </c>
      <c r="J30" s="250" t="s">
        <v>821</v>
      </c>
    </row>
    <row r="31" spans="1:10" ht="51.75" customHeight="1" x14ac:dyDescent="0.25">
      <c r="A31" s="250">
        <f t="shared" si="0"/>
        <v>25</v>
      </c>
      <c r="B31" s="253" t="s">
        <v>1745</v>
      </c>
      <c r="C31" s="253" t="s">
        <v>1709</v>
      </c>
      <c r="D31" s="252">
        <v>0.65</v>
      </c>
      <c r="E31" s="252">
        <v>0.02</v>
      </c>
      <c r="F31" s="252"/>
      <c r="G31" s="252"/>
      <c r="H31" s="252">
        <v>0.63</v>
      </c>
      <c r="I31" s="250">
        <v>6</v>
      </c>
      <c r="J31" s="250" t="s">
        <v>1746</v>
      </c>
    </row>
    <row r="32" spans="1:10" ht="45" x14ac:dyDescent="0.25">
      <c r="A32" s="250">
        <f t="shared" si="0"/>
        <v>26</v>
      </c>
      <c r="B32" s="253" t="s">
        <v>1747</v>
      </c>
      <c r="C32" s="253" t="s">
        <v>1709</v>
      </c>
      <c r="D32" s="252">
        <v>0.5</v>
      </c>
      <c r="E32" s="252">
        <v>0.17</v>
      </c>
      <c r="F32" s="252"/>
      <c r="G32" s="252"/>
      <c r="H32" s="252">
        <v>0.33</v>
      </c>
      <c r="I32" s="250">
        <v>6</v>
      </c>
      <c r="J32" s="250" t="s">
        <v>1746</v>
      </c>
    </row>
    <row r="33" spans="1:10" ht="60" x14ac:dyDescent="0.25">
      <c r="A33" s="250">
        <f t="shared" si="0"/>
        <v>27</v>
      </c>
      <c r="B33" s="253" t="s">
        <v>1748</v>
      </c>
      <c r="C33" s="253" t="s">
        <v>1709</v>
      </c>
      <c r="D33" s="252">
        <v>0.93</v>
      </c>
      <c r="E33" s="252"/>
      <c r="F33" s="252"/>
      <c r="G33" s="252"/>
      <c r="H33" s="252">
        <v>0.93</v>
      </c>
      <c r="I33" s="250">
        <v>5</v>
      </c>
      <c r="J33" s="250" t="s">
        <v>1746</v>
      </c>
    </row>
    <row r="34" spans="1:10" ht="46.5" customHeight="1" x14ac:dyDescent="0.25">
      <c r="A34" s="250">
        <f t="shared" si="0"/>
        <v>28</v>
      </c>
      <c r="B34" s="255" t="s">
        <v>1749</v>
      </c>
      <c r="C34" s="253" t="s">
        <v>1709</v>
      </c>
      <c r="D34" s="252">
        <f>13*0.02</f>
        <v>0.26</v>
      </c>
      <c r="E34" s="252">
        <f>D34</f>
        <v>0.26</v>
      </c>
      <c r="F34" s="252"/>
      <c r="G34" s="252"/>
      <c r="H34" s="252"/>
      <c r="I34" s="250">
        <v>5</v>
      </c>
      <c r="J34" s="250" t="s">
        <v>1746</v>
      </c>
    </row>
    <row r="35" spans="1:10" ht="37.5" customHeight="1" x14ac:dyDescent="0.25">
      <c r="A35" s="250">
        <f t="shared" si="0"/>
        <v>29</v>
      </c>
      <c r="B35" s="251" t="s">
        <v>1750</v>
      </c>
      <c r="C35" s="253" t="s">
        <v>1709</v>
      </c>
      <c r="D35" s="252">
        <v>2</v>
      </c>
      <c r="E35" s="252">
        <v>3</v>
      </c>
      <c r="F35" s="252"/>
      <c r="G35" s="252"/>
      <c r="H35" s="252"/>
      <c r="I35" s="485" t="s">
        <v>2080</v>
      </c>
      <c r="J35" s="250" t="s">
        <v>1751</v>
      </c>
    </row>
    <row r="36" spans="1:10" ht="26.25" customHeight="1" x14ac:dyDescent="0.25">
      <c r="A36" s="250">
        <f t="shared" si="0"/>
        <v>30</v>
      </c>
      <c r="B36" s="253" t="s">
        <v>1752</v>
      </c>
      <c r="C36" s="253" t="s">
        <v>1753</v>
      </c>
      <c r="D36" s="252">
        <v>1</v>
      </c>
      <c r="E36" s="252">
        <v>1</v>
      </c>
      <c r="F36" s="252"/>
      <c r="G36" s="252"/>
      <c r="H36" s="252"/>
      <c r="I36" s="250">
        <v>6</v>
      </c>
      <c r="J36" s="250" t="s">
        <v>1116</v>
      </c>
    </row>
    <row r="37" spans="1:10" ht="26.25" customHeight="1" x14ac:dyDescent="0.25">
      <c r="A37" s="250">
        <f t="shared" si="0"/>
        <v>31</v>
      </c>
      <c r="B37" s="253" t="s">
        <v>1754</v>
      </c>
      <c r="C37" s="253" t="s">
        <v>1715</v>
      </c>
      <c r="D37" s="252">
        <v>0.5</v>
      </c>
      <c r="E37" s="252">
        <v>0.5</v>
      </c>
      <c r="F37" s="252"/>
      <c r="G37" s="252"/>
      <c r="H37" s="252"/>
      <c r="I37" s="250">
        <v>6</v>
      </c>
      <c r="J37" s="250" t="s">
        <v>1116</v>
      </c>
    </row>
    <row r="38" spans="1:10" ht="39" customHeight="1" x14ac:dyDescent="0.25">
      <c r="A38" s="250">
        <f t="shared" si="0"/>
        <v>32</v>
      </c>
      <c r="B38" s="251" t="s">
        <v>1755</v>
      </c>
      <c r="C38" s="253" t="s">
        <v>1715</v>
      </c>
      <c r="D38" s="252">
        <v>0.3</v>
      </c>
      <c r="E38" s="252">
        <f>D38</f>
        <v>0.3</v>
      </c>
      <c r="F38" s="252"/>
      <c r="G38" s="252"/>
      <c r="H38" s="252"/>
      <c r="I38" s="250">
        <v>6</v>
      </c>
      <c r="J38" s="250" t="s">
        <v>1116</v>
      </c>
    </row>
    <row r="39" spans="1:10" ht="39" customHeight="1" x14ac:dyDescent="0.25">
      <c r="A39" s="250">
        <f t="shared" si="0"/>
        <v>33</v>
      </c>
      <c r="B39" s="251" t="s">
        <v>1756</v>
      </c>
      <c r="C39" s="253" t="s">
        <v>1757</v>
      </c>
      <c r="D39" s="252">
        <v>7.5</v>
      </c>
      <c r="E39" s="252"/>
      <c r="F39" s="252"/>
      <c r="G39" s="252"/>
      <c r="H39" s="252">
        <v>7.5</v>
      </c>
      <c r="I39" s="485" t="s">
        <v>2080</v>
      </c>
      <c r="J39" s="250" t="s">
        <v>1751</v>
      </c>
    </row>
    <row r="40" spans="1:10" ht="39" customHeight="1" x14ac:dyDescent="0.25">
      <c r="A40" s="250">
        <f t="shared" si="0"/>
        <v>34</v>
      </c>
      <c r="B40" s="253" t="s">
        <v>1758</v>
      </c>
      <c r="C40" s="253" t="s">
        <v>1759</v>
      </c>
      <c r="D40" s="252">
        <v>0.64</v>
      </c>
      <c r="E40" s="252">
        <f>D40</f>
        <v>0.64</v>
      </c>
      <c r="F40" s="252"/>
      <c r="G40" s="252"/>
      <c r="H40" s="252"/>
      <c r="I40" s="250">
        <v>7</v>
      </c>
      <c r="J40" s="250" t="s">
        <v>1116</v>
      </c>
    </row>
    <row r="41" spans="1:10" ht="39" customHeight="1" x14ac:dyDescent="0.25">
      <c r="A41" s="250">
        <f t="shared" si="0"/>
        <v>35</v>
      </c>
      <c r="B41" s="253" t="s">
        <v>1760</v>
      </c>
      <c r="C41" s="253" t="s">
        <v>1761</v>
      </c>
      <c r="D41" s="254">
        <v>0.8</v>
      </c>
      <c r="E41" s="254">
        <f>D41</f>
        <v>0.8</v>
      </c>
      <c r="F41" s="254"/>
      <c r="G41" s="254"/>
      <c r="H41" s="254"/>
      <c r="I41" s="250">
        <v>7</v>
      </c>
      <c r="J41" s="250" t="str">
        <f>J40</f>
        <v>Giao đất</v>
      </c>
    </row>
    <row r="42" spans="1:10" ht="39" customHeight="1" x14ac:dyDescent="0.25">
      <c r="A42" s="250">
        <f t="shared" si="0"/>
        <v>36</v>
      </c>
      <c r="B42" s="255" t="s">
        <v>1762</v>
      </c>
      <c r="C42" s="253" t="s">
        <v>1736</v>
      </c>
      <c r="D42" s="252">
        <v>2</v>
      </c>
      <c r="E42" s="252">
        <f>D42</f>
        <v>2</v>
      </c>
      <c r="F42" s="252"/>
      <c r="G42" s="252"/>
      <c r="H42" s="252"/>
      <c r="I42" s="250">
        <v>5</v>
      </c>
      <c r="J42" s="250" t="str">
        <f>J41</f>
        <v>Giao đất</v>
      </c>
    </row>
    <row r="43" spans="1:10" ht="35.25" customHeight="1" x14ac:dyDescent="0.25">
      <c r="A43" s="250">
        <f t="shared" si="0"/>
        <v>37</v>
      </c>
      <c r="B43" s="255" t="s">
        <v>1763</v>
      </c>
      <c r="C43" s="253" t="s">
        <v>1764</v>
      </c>
      <c r="D43" s="252">
        <v>1</v>
      </c>
      <c r="E43" s="252">
        <v>0.5</v>
      </c>
      <c r="F43" s="252"/>
      <c r="G43" s="252"/>
      <c r="H43" s="252">
        <v>0.5</v>
      </c>
      <c r="I43" s="250">
        <v>6</v>
      </c>
      <c r="J43" s="250" t="str">
        <f t="shared" ref="J43:J48" si="1">J42</f>
        <v>Giao đất</v>
      </c>
    </row>
    <row r="44" spans="1:10" ht="35.25" customHeight="1" x14ac:dyDescent="0.25">
      <c r="A44" s="250">
        <f t="shared" si="0"/>
        <v>38</v>
      </c>
      <c r="B44" s="255" t="s">
        <v>1765</v>
      </c>
      <c r="C44" s="253" t="s">
        <v>1764</v>
      </c>
      <c r="D44" s="252">
        <v>1</v>
      </c>
      <c r="E44" s="252">
        <f>D44</f>
        <v>1</v>
      </c>
      <c r="F44" s="252"/>
      <c r="G44" s="252"/>
      <c r="H44" s="252"/>
      <c r="I44" s="250">
        <v>6</v>
      </c>
      <c r="J44" s="250" t="s">
        <v>1766</v>
      </c>
    </row>
    <row r="45" spans="1:10" ht="48.75" customHeight="1" x14ac:dyDescent="0.25">
      <c r="A45" s="250">
        <f t="shared" si="0"/>
        <v>39</v>
      </c>
      <c r="B45" s="255" t="s">
        <v>1767</v>
      </c>
      <c r="C45" s="253" t="s">
        <v>1764</v>
      </c>
      <c r="D45" s="252">
        <v>1.2</v>
      </c>
      <c r="E45" s="252"/>
      <c r="F45" s="252"/>
      <c r="G45" s="252"/>
      <c r="H45" s="252">
        <v>1.2</v>
      </c>
      <c r="I45" s="250">
        <v>6</v>
      </c>
      <c r="J45" s="250" t="str">
        <f t="shared" si="1"/>
        <v>Giá khởi điểm</v>
      </c>
    </row>
    <row r="46" spans="1:10" ht="30" customHeight="1" x14ac:dyDescent="0.25">
      <c r="A46" s="250">
        <f t="shared" si="0"/>
        <v>40</v>
      </c>
      <c r="B46" s="255" t="s">
        <v>1768</v>
      </c>
      <c r="C46" s="253" t="s">
        <v>1764</v>
      </c>
      <c r="D46" s="252">
        <v>0.4</v>
      </c>
      <c r="E46" s="252"/>
      <c r="F46" s="252"/>
      <c r="G46" s="252"/>
      <c r="H46" s="252">
        <v>0.4</v>
      </c>
      <c r="I46" s="250">
        <v>6</v>
      </c>
      <c r="J46" s="250" t="s">
        <v>1116</v>
      </c>
    </row>
    <row r="47" spans="1:10" ht="30" customHeight="1" x14ac:dyDescent="0.25">
      <c r="A47" s="250">
        <f t="shared" si="0"/>
        <v>41</v>
      </c>
      <c r="B47" s="253" t="s">
        <v>1769</v>
      </c>
      <c r="C47" s="253" t="s">
        <v>1770</v>
      </c>
      <c r="D47" s="252">
        <v>1</v>
      </c>
      <c r="E47" s="252">
        <f t="shared" ref="E47:E52" si="2">D47</f>
        <v>1</v>
      </c>
      <c r="F47" s="252"/>
      <c r="G47" s="252"/>
      <c r="H47" s="252"/>
      <c r="I47" s="250">
        <v>6</v>
      </c>
      <c r="J47" s="250" t="str">
        <f t="shared" si="1"/>
        <v>Giao đất</v>
      </c>
    </row>
    <row r="48" spans="1:10" ht="53.25" customHeight="1" x14ac:dyDescent="0.25">
      <c r="A48" s="250">
        <f t="shared" si="0"/>
        <v>42</v>
      </c>
      <c r="B48" s="253" t="s">
        <v>1771</v>
      </c>
      <c r="C48" s="253" t="s">
        <v>1770</v>
      </c>
      <c r="D48" s="257">
        <v>0.28000000000000003</v>
      </c>
      <c r="E48" s="252">
        <f t="shared" si="2"/>
        <v>0.28000000000000003</v>
      </c>
      <c r="F48" s="257"/>
      <c r="G48" s="257"/>
      <c r="H48" s="258"/>
      <c r="I48" s="250">
        <v>6</v>
      </c>
      <c r="J48" s="250" t="str">
        <f t="shared" si="1"/>
        <v>Giao đất</v>
      </c>
    </row>
    <row r="49" spans="1:10" ht="53.25" customHeight="1" x14ac:dyDescent="0.25">
      <c r="A49" s="250">
        <f t="shared" si="0"/>
        <v>43</v>
      </c>
      <c r="B49" s="253" t="s">
        <v>1772</v>
      </c>
      <c r="C49" s="253" t="s">
        <v>1770</v>
      </c>
      <c r="D49" s="257">
        <v>1.4</v>
      </c>
      <c r="E49" s="252">
        <f t="shared" si="2"/>
        <v>1.4</v>
      </c>
      <c r="F49" s="257"/>
      <c r="G49" s="257"/>
      <c r="H49" s="257"/>
      <c r="I49" s="250">
        <v>7</v>
      </c>
      <c r="J49" s="250" t="s">
        <v>1773</v>
      </c>
    </row>
    <row r="50" spans="1:10" ht="30.75" customHeight="1" x14ac:dyDescent="0.25">
      <c r="A50" s="250">
        <f t="shared" si="0"/>
        <v>44</v>
      </c>
      <c r="B50" s="255" t="s">
        <v>1774</v>
      </c>
      <c r="C50" s="253" t="s">
        <v>1718</v>
      </c>
      <c r="D50" s="252">
        <v>0.3</v>
      </c>
      <c r="E50" s="252">
        <f t="shared" si="2"/>
        <v>0.3</v>
      </c>
      <c r="F50" s="252"/>
      <c r="G50" s="252"/>
      <c r="H50" s="252"/>
      <c r="I50" s="250">
        <v>7</v>
      </c>
      <c r="J50" s="250" t="s">
        <v>1116</v>
      </c>
    </row>
    <row r="51" spans="1:10" ht="37.5" customHeight="1" x14ac:dyDescent="0.25">
      <c r="A51" s="250">
        <f t="shared" si="0"/>
        <v>45</v>
      </c>
      <c r="B51" s="251" t="s">
        <v>1775</v>
      </c>
      <c r="C51" s="253" t="s">
        <v>1776</v>
      </c>
      <c r="D51" s="254">
        <v>0.2</v>
      </c>
      <c r="E51" s="252">
        <f t="shared" si="2"/>
        <v>0.2</v>
      </c>
      <c r="F51" s="254"/>
      <c r="G51" s="254"/>
      <c r="H51" s="254"/>
      <c r="I51" s="250">
        <v>7</v>
      </c>
      <c r="J51" s="250" t="s">
        <v>1116</v>
      </c>
    </row>
    <row r="52" spans="1:10" ht="60" x14ac:dyDescent="0.25">
      <c r="A52" s="250">
        <f t="shared" si="0"/>
        <v>46</v>
      </c>
      <c r="B52" s="255" t="s">
        <v>1777</v>
      </c>
      <c r="C52" s="253" t="s">
        <v>1778</v>
      </c>
      <c r="D52" s="252">
        <v>0.44</v>
      </c>
      <c r="E52" s="252">
        <f t="shared" si="2"/>
        <v>0.44</v>
      </c>
      <c r="F52" s="252"/>
      <c r="G52" s="252"/>
      <c r="H52" s="252"/>
      <c r="I52" s="250">
        <v>7</v>
      </c>
      <c r="J52" s="250" t="s">
        <v>1116</v>
      </c>
    </row>
    <row r="53" spans="1:10" ht="25.5" customHeight="1" x14ac:dyDescent="0.25">
      <c r="A53" s="250">
        <f t="shared" si="0"/>
        <v>47</v>
      </c>
      <c r="B53" s="255" t="s">
        <v>1779</v>
      </c>
      <c r="C53" s="253" t="s">
        <v>1718</v>
      </c>
      <c r="D53" s="252">
        <v>0.75</v>
      </c>
      <c r="E53" s="252"/>
      <c r="F53" s="252"/>
      <c r="G53" s="252"/>
      <c r="H53" s="252">
        <v>0.75</v>
      </c>
      <c r="I53" s="250">
        <v>7</v>
      </c>
      <c r="J53" s="250" t="s">
        <v>1116</v>
      </c>
    </row>
    <row r="54" spans="1:10" ht="34.5" customHeight="1" x14ac:dyDescent="0.25">
      <c r="A54" s="250">
        <f t="shared" si="0"/>
        <v>48</v>
      </c>
      <c r="B54" s="255" t="s">
        <v>1780</v>
      </c>
      <c r="C54" s="253" t="s">
        <v>1781</v>
      </c>
      <c r="D54" s="252">
        <v>0.5</v>
      </c>
      <c r="E54" s="252"/>
      <c r="F54" s="252"/>
      <c r="G54" s="252"/>
      <c r="H54" s="252">
        <v>0.5</v>
      </c>
      <c r="I54" s="250">
        <v>6</v>
      </c>
      <c r="J54" s="250" t="s">
        <v>1116</v>
      </c>
    </row>
    <row r="55" spans="1:10" ht="34.5" customHeight="1" x14ac:dyDescent="0.25">
      <c r="A55" s="250">
        <f t="shared" si="0"/>
        <v>49</v>
      </c>
      <c r="B55" s="255" t="s">
        <v>1782</v>
      </c>
      <c r="C55" s="253" t="s">
        <v>1720</v>
      </c>
      <c r="D55" s="252">
        <v>1.2</v>
      </c>
      <c r="E55" s="252"/>
      <c r="F55" s="252"/>
      <c r="G55" s="252"/>
      <c r="H55" s="252">
        <v>1.2</v>
      </c>
      <c r="I55" s="250">
        <v>6</v>
      </c>
      <c r="J55" s="250" t="s">
        <v>1783</v>
      </c>
    </row>
    <row r="56" spans="1:10" ht="28.5" customHeight="1" x14ac:dyDescent="0.25">
      <c r="A56" s="250">
        <f t="shared" si="0"/>
        <v>50</v>
      </c>
      <c r="B56" s="255" t="s">
        <v>1784</v>
      </c>
      <c r="C56" s="253" t="s">
        <v>1713</v>
      </c>
      <c r="D56" s="252">
        <v>0.8</v>
      </c>
      <c r="E56" s="252">
        <f>D56</f>
        <v>0.8</v>
      </c>
      <c r="F56" s="252"/>
      <c r="G56" s="252"/>
      <c r="H56" s="252"/>
      <c r="I56" s="250">
        <v>6</v>
      </c>
      <c r="J56" s="250" t="s">
        <v>1116</v>
      </c>
    </row>
    <row r="57" spans="1:10" ht="54" customHeight="1" x14ac:dyDescent="0.25">
      <c r="A57" s="250">
        <f t="shared" si="0"/>
        <v>51</v>
      </c>
      <c r="B57" s="255" t="s">
        <v>1785</v>
      </c>
      <c r="C57" s="253" t="s">
        <v>1736</v>
      </c>
      <c r="D57" s="252">
        <v>0.6</v>
      </c>
      <c r="E57" s="252">
        <f>D57</f>
        <v>0.6</v>
      </c>
      <c r="F57" s="252"/>
      <c r="G57" s="252"/>
      <c r="H57" s="252"/>
      <c r="I57" s="250">
        <v>3</v>
      </c>
      <c r="J57" s="250" t="s">
        <v>1116</v>
      </c>
    </row>
    <row r="58" spans="1:10" ht="79.5" customHeight="1" x14ac:dyDescent="0.25">
      <c r="A58" s="250">
        <f t="shared" si="0"/>
        <v>52</v>
      </c>
      <c r="B58" s="255" t="s">
        <v>1786</v>
      </c>
      <c r="C58" s="253" t="s">
        <v>1736</v>
      </c>
      <c r="D58" s="252">
        <v>1.42</v>
      </c>
      <c r="E58" s="252">
        <v>0.5</v>
      </c>
      <c r="F58" s="252"/>
      <c r="G58" s="252"/>
      <c r="H58" s="252">
        <v>0.92</v>
      </c>
      <c r="I58" s="250">
        <v>3</v>
      </c>
      <c r="J58" s="250" t="s">
        <v>1116</v>
      </c>
    </row>
    <row r="59" spans="1:10" ht="39" customHeight="1" x14ac:dyDescent="0.25">
      <c r="A59" s="250">
        <f t="shared" si="0"/>
        <v>53</v>
      </c>
      <c r="B59" s="255" t="s">
        <v>1787</v>
      </c>
      <c r="C59" s="253" t="s">
        <v>1736</v>
      </c>
      <c r="D59" s="252">
        <v>0.6</v>
      </c>
      <c r="E59" s="252">
        <v>0.6</v>
      </c>
      <c r="F59" s="252"/>
      <c r="G59" s="252"/>
      <c r="H59" s="252"/>
      <c r="I59" s="250">
        <v>6</v>
      </c>
      <c r="J59" s="250" t="s">
        <v>1788</v>
      </c>
    </row>
    <row r="60" spans="1:10" ht="39" customHeight="1" x14ac:dyDescent="0.25">
      <c r="A60" s="250">
        <f t="shared" si="0"/>
        <v>54</v>
      </c>
      <c r="B60" s="255" t="s">
        <v>1789</v>
      </c>
      <c r="C60" s="253" t="s">
        <v>1736</v>
      </c>
      <c r="D60" s="252">
        <v>0.3</v>
      </c>
      <c r="E60" s="252">
        <v>0.3</v>
      </c>
      <c r="F60" s="252"/>
      <c r="G60" s="252"/>
      <c r="H60" s="252"/>
      <c r="I60" s="250">
        <v>7</v>
      </c>
      <c r="J60" s="250" t="s">
        <v>1773</v>
      </c>
    </row>
    <row r="61" spans="1:10" ht="29.25" customHeight="1" x14ac:dyDescent="0.25">
      <c r="A61" s="250">
        <f t="shared" si="0"/>
        <v>55</v>
      </c>
      <c r="B61" s="253" t="s">
        <v>1790</v>
      </c>
      <c r="C61" s="253" t="s">
        <v>1753</v>
      </c>
      <c r="D61" s="252">
        <v>0.23</v>
      </c>
      <c r="E61" s="252"/>
      <c r="F61" s="252"/>
      <c r="G61" s="252"/>
      <c r="H61" s="252">
        <v>0.23</v>
      </c>
      <c r="I61" s="250">
        <v>6</v>
      </c>
      <c r="J61" s="250" t="s">
        <v>821</v>
      </c>
    </row>
    <row r="62" spans="1:10" ht="29.25" customHeight="1" x14ac:dyDescent="0.25">
      <c r="A62" s="250">
        <f t="shared" si="0"/>
        <v>56</v>
      </c>
      <c r="B62" s="253" t="s">
        <v>1791</v>
      </c>
      <c r="C62" s="253" t="s">
        <v>1759</v>
      </c>
      <c r="D62" s="252">
        <v>1</v>
      </c>
      <c r="E62" s="252"/>
      <c r="F62" s="252"/>
      <c r="G62" s="252"/>
      <c r="H62" s="252">
        <v>1</v>
      </c>
      <c r="I62" s="250">
        <v>3</v>
      </c>
      <c r="J62" s="250" t="s">
        <v>821</v>
      </c>
    </row>
    <row r="63" spans="1:10" ht="29.25" customHeight="1" x14ac:dyDescent="0.25">
      <c r="A63" s="250">
        <f t="shared" si="0"/>
        <v>57</v>
      </c>
      <c r="B63" s="255" t="s">
        <v>1792</v>
      </c>
      <c r="C63" s="253" t="s">
        <v>1736</v>
      </c>
      <c r="D63" s="252">
        <v>0.1</v>
      </c>
      <c r="E63" s="252">
        <v>0.05</v>
      </c>
      <c r="F63" s="252"/>
      <c r="G63" s="252"/>
      <c r="H63" s="252">
        <v>0.05</v>
      </c>
      <c r="I63" s="250">
        <v>3</v>
      </c>
      <c r="J63" s="250" t="s">
        <v>821</v>
      </c>
    </row>
    <row r="64" spans="1:10" ht="29.25" customHeight="1" x14ac:dyDescent="0.25">
      <c r="A64" s="250">
        <f t="shared" si="0"/>
        <v>58</v>
      </c>
      <c r="B64" s="251" t="s">
        <v>1793</v>
      </c>
      <c r="C64" s="253" t="s">
        <v>1709</v>
      </c>
      <c r="D64" s="254">
        <v>0.75</v>
      </c>
      <c r="E64" s="254"/>
      <c r="F64" s="254"/>
      <c r="G64" s="254"/>
      <c r="H64" s="254">
        <v>0.75</v>
      </c>
      <c r="I64" s="250">
        <v>3</v>
      </c>
      <c r="J64" s="250" t="s">
        <v>821</v>
      </c>
    </row>
    <row r="65" spans="1:10" ht="29.25" customHeight="1" x14ac:dyDescent="0.25">
      <c r="A65" s="250">
        <f t="shared" si="0"/>
        <v>59</v>
      </c>
      <c r="B65" s="255" t="s">
        <v>1794</v>
      </c>
      <c r="C65" s="253" t="s">
        <v>1736</v>
      </c>
      <c r="D65" s="252">
        <v>0.1</v>
      </c>
      <c r="E65" s="252">
        <v>0.1</v>
      </c>
      <c r="F65" s="252"/>
      <c r="G65" s="252"/>
      <c r="H65" s="252"/>
      <c r="I65" s="250">
        <v>3</v>
      </c>
      <c r="J65" s="250" t="s">
        <v>821</v>
      </c>
    </row>
    <row r="66" spans="1:10" ht="37.5" customHeight="1" x14ac:dyDescent="0.25">
      <c r="A66" s="250">
        <f t="shared" si="0"/>
        <v>60</v>
      </c>
      <c r="B66" s="253" t="s">
        <v>1795</v>
      </c>
      <c r="C66" s="253" t="s">
        <v>1761</v>
      </c>
      <c r="D66" s="252">
        <v>0.45</v>
      </c>
      <c r="E66" s="252">
        <f>D66-H66</f>
        <v>0.30000000000000004</v>
      </c>
      <c r="F66" s="252"/>
      <c r="G66" s="252"/>
      <c r="H66" s="252">
        <v>0.15</v>
      </c>
      <c r="I66" s="250">
        <v>9</v>
      </c>
      <c r="J66" s="250" t="s">
        <v>821</v>
      </c>
    </row>
    <row r="67" spans="1:10" ht="22.5" customHeight="1" x14ac:dyDescent="0.25">
      <c r="A67" s="250">
        <f t="shared" si="0"/>
        <v>61</v>
      </c>
      <c r="B67" s="253" t="s">
        <v>1796</v>
      </c>
      <c r="C67" s="253" t="s">
        <v>1753</v>
      </c>
      <c r="D67" s="252">
        <v>2</v>
      </c>
      <c r="E67" s="252">
        <f>D67-H67</f>
        <v>1</v>
      </c>
      <c r="F67" s="252"/>
      <c r="G67" s="252"/>
      <c r="H67" s="252">
        <v>1</v>
      </c>
      <c r="I67" s="250">
        <v>5</v>
      </c>
      <c r="J67" s="250" t="s">
        <v>821</v>
      </c>
    </row>
    <row r="68" spans="1:10" ht="22.5" customHeight="1" x14ac:dyDescent="0.25">
      <c r="A68" s="250">
        <f t="shared" si="0"/>
        <v>62</v>
      </c>
      <c r="B68" s="255" t="s">
        <v>1797</v>
      </c>
      <c r="C68" s="253" t="s">
        <v>1736</v>
      </c>
      <c r="D68" s="252">
        <v>2.5</v>
      </c>
      <c r="E68" s="252">
        <f>D68-H68</f>
        <v>2</v>
      </c>
      <c r="F68" s="252"/>
      <c r="G68" s="252"/>
      <c r="H68" s="252">
        <v>0.5</v>
      </c>
      <c r="I68" s="250">
        <v>5</v>
      </c>
      <c r="J68" s="250" t="s">
        <v>821</v>
      </c>
    </row>
    <row r="69" spans="1:10" ht="22.5" customHeight="1" x14ac:dyDescent="0.25">
      <c r="A69" s="250">
        <f t="shared" si="0"/>
        <v>63</v>
      </c>
      <c r="B69" s="251" t="s">
        <v>1798</v>
      </c>
      <c r="C69" s="253" t="s">
        <v>1709</v>
      </c>
      <c r="D69" s="259">
        <v>0.85</v>
      </c>
      <c r="E69" s="252">
        <f>D69-H69</f>
        <v>0</v>
      </c>
      <c r="F69" s="259"/>
      <c r="G69" s="259"/>
      <c r="H69" s="254">
        <v>0.85</v>
      </c>
      <c r="I69" s="250">
        <v>4</v>
      </c>
      <c r="J69" s="250" t="s">
        <v>821</v>
      </c>
    </row>
    <row r="70" spans="1:10" ht="33.75" customHeight="1" x14ac:dyDescent="0.25">
      <c r="A70" s="250">
        <f t="shared" si="0"/>
        <v>64</v>
      </c>
      <c r="B70" s="251" t="s">
        <v>1799</v>
      </c>
      <c r="C70" s="253" t="s">
        <v>1761</v>
      </c>
      <c r="D70" s="252">
        <v>0.5</v>
      </c>
      <c r="E70" s="252">
        <f>D70-H70</f>
        <v>0.5</v>
      </c>
      <c r="F70" s="252"/>
      <c r="G70" s="252"/>
      <c r="H70" s="254"/>
      <c r="I70" s="250">
        <v>4</v>
      </c>
      <c r="J70" s="250" t="s">
        <v>1339</v>
      </c>
    </row>
    <row r="71" spans="1:10" ht="42" customHeight="1" x14ac:dyDescent="0.25">
      <c r="A71" s="250">
        <f t="shared" si="0"/>
        <v>65</v>
      </c>
      <c r="B71" s="253" t="s">
        <v>1800</v>
      </c>
      <c r="C71" s="253" t="s">
        <v>1715</v>
      </c>
      <c r="D71" s="252">
        <v>1.3</v>
      </c>
      <c r="E71" s="252">
        <v>1.22</v>
      </c>
      <c r="F71" s="252"/>
      <c r="G71" s="252"/>
      <c r="H71" s="252">
        <v>0.08</v>
      </c>
      <c r="I71" s="250">
        <v>6</v>
      </c>
      <c r="J71" s="250" t="s">
        <v>821</v>
      </c>
    </row>
    <row r="72" spans="1:10" ht="71.25" customHeight="1" x14ac:dyDescent="0.25">
      <c r="A72" s="250">
        <f t="shared" si="0"/>
        <v>66</v>
      </c>
      <c r="B72" s="253" t="s">
        <v>1801</v>
      </c>
      <c r="C72" s="253" t="s">
        <v>1709</v>
      </c>
      <c r="D72" s="252">
        <v>0.1</v>
      </c>
      <c r="E72" s="252"/>
      <c r="F72" s="252"/>
      <c r="G72" s="252"/>
      <c r="H72" s="252">
        <v>0.1</v>
      </c>
      <c r="I72" s="250">
        <v>3</v>
      </c>
      <c r="J72" s="250" t="s">
        <v>1766</v>
      </c>
    </row>
    <row r="73" spans="1:10" ht="39" customHeight="1" x14ac:dyDescent="0.25">
      <c r="A73" s="250">
        <f>A72+1</f>
        <v>67</v>
      </c>
      <c r="B73" s="251" t="s">
        <v>1802</v>
      </c>
      <c r="C73" s="253" t="s">
        <v>1709</v>
      </c>
      <c r="D73" s="252">
        <v>1</v>
      </c>
      <c r="E73" s="252"/>
      <c r="F73" s="252"/>
      <c r="G73" s="252"/>
      <c r="H73" s="252">
        <v>1</v>
      </c>
      <c r="I73" s="250">
        <v>3</v>
      </c>
      <c r="J73" s="250" t="s">
        <v>1766</v>
      </c>
    </row>
    <row r="74" spans="1:10" ht="39" customHeight="1" x14ac:dyDescent="0.25">
      <c r="A74" s="250">
        <f>A73+1</f>
        <v>68</v>
      </c>
      <c r="B74" s="253" t="s">
        <v>1803</v>
      </c>
      <c r="C74" s="253" t="s">
        <v>1715</v>
      </c>
      <c r="D74" s="252">
        <v>0.34</v>
      </c>
      <c r="E74" s="252"/>
      <c r="F74" s="252"/>
      <c r="G74" s="252"/>
      <c r="H74" s="252">
        <v>0.34</v>
      </c>
      <c r="I74" s="250">
        <v>3</v>
      </c>
      <c r="J74" s="250" t="s">
        <v>1116</v>
      </c>
    </row>
    <row r="75" spans="1:10" s="22" customFormat="1" ht="22.5" customHeight="1" x14ac:dyDescent="0.25">
      <c r="A75" s="552" t="s">
        <v>185</v>
      </c>
      <c r="B75" s="596"/>
      <c r="C75" s="553"/>
      <c r="D75" s="185">
        <f>SUM(D7:D74)</f>
        <v>122.93999999999998</v>
      </c>
      <c r="E75" s="185">
        <f t="shared" ref="E75:H75" si="3">SUM(E7:E74)</f>
        <v>75.559999999999974</v>
      </c>
      <c r="F75" s="185">
        <f t="shared" si="3"/>
        <v>3</v>
      </c>
      <c r="G75" s="185"/>
      <c r="H75" s="185">
        <f t="shared" si="3"/>
        <v>45.38</v>
      </c>
      <c r="I75" s="340"/>
      <c r="J75" s="3"/>
    </row>
  </sheetData>
  <mergeCells count="10">
    <mergeCell ref="A75:C75"/>
    <mergeCell ref="A2:J2"/>
    <mergeCell ref="A3:J3"/>
    <mergeCell ref="A5:A6"/>
    <mergeCell ref="B5:B6"/>
    <mergeCell ref="C5:C6"/>
    <mergeCell ref="D5:D6"/>
    <mergeCell ref="E5:H5"/>
    <mergeCell ref="J5:J6"/>
    <mergeCell ref="I5:I6"/>
  </mergeCells>
  <conditionalFormatting sqref="B41">
    <cfRule type="cellIs" dxfId="2" priority="1" stopIfTrue="1" operator="equal">
      <formula>0</formula>
    </cfRule>
    <cfRule type="cellIs" dxfId="1" priority="2" stopIfTrue="1" operator="equal">
      <formula>0</formula>
    </cfRule>
    <cfRule type="cellIs" dxfId="0" priority="3" stopIfTrue="1" operator="equal">
      <formula>0</formula>
    </cfRule>
  </conditionalFormatting>
  <pageMargins left="0.7" right="0.2" top="0.5" bottom="0.5" header="0.3" footer="0.3"/>
  <pageSetup paperSize="9" orientation="landscape" r:id="rId1"/>
  <headerFooter>
    <oddHeader>&amp;C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43" zoomScale="85" zoomScaleNormal="85" workbookViewId="0">
      <selection activeCell="B47" sqref="B47"/>
    </sheetView>
  </sheetViews>
  <sheetFormatPr defaultRowHeight="15.75" x14ac:dyDescent="0.25"/>
  <cols>
    <col min="1" max="1" width="5.5" style="637" customWidth="1"/>
    <col min="2" max="2" width="33.875" style="643" customWidth="1"/>
    <col min="3" max="3" width="22.75" style="643" customWidth="1"/>
    <col min="4" max="4" width="7.875" style="637" customWidth="1"/>
    <col min="5" max="7" width="9" style="637"/>
    <col min="8" max="8" width="8.625" style="649" customWidth="1"/>
    <col min="9" max="9" width="10.625" style="637" customWidth="1"/>
    <col min="10" max="10" width="11.5" customWidth="1"/>
  </cols>
  <sheetData>
    <row r="1" spans="1:10" x14ac:dyDescent="0.25">
      <c r="I1" s="562" t="s">
        <v>2163</v>
      </c>
      <c r="J1" s="562"/>
    </row>
    <row r="2" spans="1:10" ht="41.25" customHeight="1" x14ac:dyDescent="0.25">
      <c r="A2" s="557" t="s">
        <v>2160</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21" customHeight="1" x14ac:dyDescent="0.25">
      <c r="A5" s="639" t="s">
        <v>0</v>
      </c>
      <c r="B5" s="638" t="s">
        <v>28</v>
      </c>
      <c r="C5" s="644" t="s">
        <v>29</v>
      </c>
      <c r="D5" s="638" t="s">
        <v>30</v>
      </c>
      <c r="E5" s="639" t="s">
        <v>10</v>
      </c>
      <c r="F5" s="639"/>
      <c r="G5" s="639"/>
      <c r="H5" s="639"/>
      <c r="I5" s="650" t="s">
        <v>380</v>
      </c>
      <c r="J5" s="560" t="s">
        <v>7</v>
      </c>
    </row>
    <row r="6" spans="1:10" ht="96" customHeight="1" x14ac:dyDescent="0.25">
      <c r="A6" s="639"/>
      <c r="B6" s="639"/>
      <c r="C6" s="645"/>
      <c r="D6" s="639"/>
      <c r="E6" s="651" t="s">
        <v>31</v>
      </c>
      <c r="F6" s="652" t="s">
        <v>1</v>
      </c>
      <c r="G6" s="651" t="s">
        <v>12</v>
      </c>
      <c r="H6" s="651" t="s">
        <v>379</v>
      </c>
      <c r="I6" s="653"/>
      <c r="J6" s="560"/>
    </row>
    <row r="7" spans="1:10" ht="50.25" customHeight="1" x14ac:dyDescent="0.25">
      <c r="A7" s="648">
        <v>1</v>
      </c>
      <c r="B7" s="647" t="s">
        <v>2164</v>
      </c>
      <c r="C7" s="646" t="s">
        <v>1977</v>
      </c>
      <c r="D7" s="648">
        <v>0.04</v>
      </c>
      <c r="E7" s="23"/>
      <c r="F7" s="648"/>
      <c r="G7" s="23"/>
      <c r="H7" s="648">
        <v>0.04</v>
      </c>
      <c r="I7" s="654">
        <v>5</v>
      </c>
      <c r="J7" s="393"/>
    </row>
    <row r="8" spans="1:10" ht="50.25" customHeight="1" x14ac:dyDescent="0.25">
      <c r="A8" s="648">
        <v>2</v>
      </c>
      <c r="B8" s="647" t="s">
        <v>2392</v>
      </c>
      <c r="C8" s="646" t="s">
        <v>2391</v>
      </c>
      <c r="D8" s="648">
        <v>0.03</v>
      </c>
      <c r="E8" s="23"/>
      <c r="F8" s="648"/>
      <c r="G8" s="23"/>
      <c r="H8" s="648">
        <v>0.03</v>
      </c>
      <c r="I8" s="654">
        <v>5</v>
      </c>
      <c r="J8" s="547"/>
    </row>
    <row r="9" spans="1:10" ht="50.25" customHeight="1" x14ac:dyDescent="0.25">
      <c r="A9" s="648">
        <v>3</v>
      </c>
      <c r="B9" s="647" t="s">
        <v>2393</v>
      </c>
      <c r="C9" s="646" t="s">
        <v>2391</v>
      </c>
      <c r="D9" s="648">
        <v>0.03</v>
      </c>
      <c r="E9" s="23"/>
      <c r="F9" s="648"/>
      <c r="G9" s="23"/>
      <c r="H9" s="648">
        <v>0.03</v>
      </c>
      <c r="I9" s="654">
        <v>6</v>
      </c>
      <c r="J9" s="547"/>
    </row>
    <row r="10" spans="1:10" ht="50.25" customHeight="1" x14ac:dyDescent="0.25">
      <c r="A10" s="648">
        <v>4</v>
      </c>
      <c r="B10" s="646" t="s">
        <v>2394</v>
      </c>
      <c r="C10" s="646" t="s">
        <v>2395</v>
      </c>
      <c r="D10" s="648">
        <v>0.03</v>
      </c>
      <c r="E10" s="23"/>
      <c r="F10" s="648"/>
      <c r="G10" s="23"/>
      <c r="H10" s="648">
        <v>0.03</v>
      </c>
      <c r="I10" s="654">
        <v>6</v>
      </c>
      <c r="J10" s="547"/>
    </row>
    <row r="11" spans="1:10" ht="58.5" customHeight="1" x14ac:dyDescent="0.25">
      <c r="A11" s="648">
        <v>5</v>
      </c>
      <c r="B11" s="640" t="s">
        <v>732</v>
      </c>
      <c r="C11" s="640" t="s">
        <v>1978</v>
      </c>
      <c r="D11" s="655">
        <v>2.6539999999999998E-2</v>
      </c>
      <c r="E11" s="656"/>
      <c r="F11" s="656"/>
      <c r="G11" s="656"/>
      <c r="H11" s="657">
        <v>2.6539999999999998E-2</v>
      </c>
      <c r="I11" s="658" t="s">
        <v>492</v>
      </c>
      <c r="J11" s="633"/>
    </row>
    <row r="12" spans="1:10" ht="42.75" customHeight="1" x14ac:dyDescent="0.25">
      <c r="A12" s="648">
        <v>6</v>
      </c>
      <c r="B12" s="640" t="s">
        <v>1979</v>
      </c>
      <c r="C12" s="640" t="s">
        <v>1980</v>
      </c>
      <c r="D12" s="655">
        <v>0.15295</v>
      </c>
      <c r="E12" s="656"/>
      <c r="F12" s="656"/>
      <c r="G12" s="656"/>
      <c r="H12" s="657">
        <v>0.15295</v>
      </c>
      <c r="I12" s="658" t="s">
        <v>492</v>
      </c>
      <c r="J12" s="633"/>
    </row>
    <row r="13" spans="1:10" ht="49.5" customHeight="1" x14ac:dyDescent="0.25">
      <c r="A13" s="648">
        <v>7</v>
      </c>
      <c r="B13" s="640" t="s">
        <v>1981</v>
      </c>
      <c r="C13" s="640" t="s">
        <v>1982</v>
      </c>
      <c r="D13" s="655">
        <v>0.35</v>
      </c>
      <c r="E13" s="656"/>
      <c r="F13" s="656"/>
      <c r="G13" s="656"/>
      <c r="H13" s="657">
        <v>0.35</v>
      </c>
      <c r="I13" s="658" t="s">
        <v>492</v>
      </c>
      <c r="J13" s="633"/>
    </row>
    <row r="14" spans="1:10" ht="42.75" customHeight="1" x14ac:dyDescent="0.25">
      <c r="A14" s="648">
        <v>8</v>
      </c>
      <c r="B14" s="640" t="s">
        <v>1983</v>
      </c>
      <c r="C14" s="640" t="s">
        <v>2396</v>
      </c>
      <c r="D14" s="655">
        <v>3.4430000000000002E-2</v>
      </c>
      <c r="E14" s="656"/>
      <c r="F14" s="656"/>
      <c r="G14" s="656"/>
      <c r="H14" s="657">
        <v>3.4430000000000002E-2</v>
      </c>
      <c r="I14" s="658" t="s">
        <v>490</v>
      </c>
      <c r="J14" s="633"/>
    </row>
    <row r="15" spans="1:10" ht="42.75" customHeight="1" x14ac:dyDescent="0.25">
      <c r="A15" s="648">
        <v>9</v>
      </c>
      <c r="B15" s="640" t="s">
        <v>1984</v>
      </c>
      <c r="C15" s="640" t="s">
        <v>2397</v>
      </c>
      <c r="D15" s="655">
        <v>4.5269999999999998E-2</v>
      </c>
      <c r="E15" s="656"/>
      <c r="F15" s="656"/>
      <c r="G15" s="656"/>
      <c r="H15" s="657">
        <v>4.5269999999999998E-2</v>
      </c>
      <c r="I15" s="658" t="s">
        <v>488</v>
      </c>
      <c r="J15" s="633"/>
    </row>
    <row r="16" spans="1:10" ht="42.75" customHeight="1" x14ac:dyDescent="0.25">
      <c r="A16" s="648">
        <v>10</v>
      </c>
      <c r="B16" s="640" t="s">
        <v>1984</v>
      </c>
      <c r="C16" s="640" t="s">
        <v>2398</v>
      </c>
      <c r="D16" s="655">
        <v>1.8330000000000003E-2</v>
      </c>
      <c r="E16" s="656"/>
      <c r="F16" s="656"/>
      <c r="G16" s="656"/>
      <c r="H16" s="657">
        <v>1.8330000000000003E-2</v>
      </c>
      <c r="I16" s="658" t="s">
        <v>488</v>
      </c>
      <c r="J16" s="633"/>
    </row>
    <row r="17" spans="1:10" ht="42.75" customHeight="1" x14ac:dyDescent="0.25">
      <c r="A17" s="648">
        <v>11</v>
      </c>
      <c r="B17" s="640" t="s">
        <v>1984</v>
      </c>
      <c r="C17" s="640" t="s">
        <v>2399</v>
      </c>
      <c r="D17" s="655">
        <v>0.13312000000000002</v>
      </c>
      <c r="E17" s="656"/>
      <c r="F17" s="656"/>
      <c r="G17" s="656"/>
      <c r="H17" s="657">
        <v>0.13312000000000002</v>
      </c>
      <c r="I17" s="658" t="s">
        <v>488</v>
      </c>
      <c r="J17" s="633"/>
    </row>
    <row r="18" spans="1:10" ht="42.75" customHeight="1" x14ac:dyDescent="0.25">
      <c r="A18" s="648">
        <v>12</v>
      </c>
      <c r="B18" s="640" t="s">
        <v>1985</v>
      </c>
      <c r="C18" s="640" t="s">
        <v>1986</v>
      </c>
      <c r="D18" s="655">
        <v>5.6000000000000001E-2</v>
      </c>
      <c r="E18" s="656"/>
      <c r="F18" s="656"/>
      <c r="G18" s="656"/>
      <c r="H18" s="657">
        <v>5.6000000000000001E-2</v>
      </c>
      <c r="I18" s="658" t="s">
        <v>489</v>
      </c>
      <c r="J18" s="633"/>
    </row>
    <row r="19" spans="1:10" ht="42.75" customHeight="1" x14ac:dyDescent="0.25">
      <c r="A19" s="648">
        <v>13</v>
      </c>
      <c r="B19" s="640" t="s">
        <v>1987</v>
      </c>
      <c r="C19" s="640" t="s">
        <v>1988</v>
      </c>
      <c r="D19" s="655">
        <v>0.04</v>
      </c>
      <c r="E19" s="656"/>
      <c r="F19" s="656"/>
      <c r="G19" s="656"/>
      <c r="H19" s="657">
        <v>0.04</v>
      </c>
      <c r="I19" s="658" t="s">
        <v>1662</v>
      </c>
      <c r="J19" s="633"/>
    </row>
    <row r="20" spans="1:10" ht="42.75" customHeight="1" x14ac:dyDescent="0.25">
      <c r="A20" s="648">
        <v>14</v>
      </c>
      <c r="B20" s="640" t="s">
        <v>1989</v>
      </c>
      <c r="C20" s="640" t="s">
        <v>1988</v>
      </c>
      <c r="D20" s="655">
        <v>0.23025999999999999</v>
      </c>
      <c r="E20" s="656"/>
      <c r="F20" s="656"/>
      <c r="G20" s="656"/>
      <c r="H20" s="657">
        <v>0.23025999999999999</v>
      </c>
      <c r="I20" s="658" t="s">
        <v>1662</v>
      </c>
      <c r="J20" s="633" t="s">
        <v>1990</v>
      </c>
    </row>
    <row r="21" spans="1:10" ht="53.25" customHeight="1" x14ac:dyDescent="0.25">
      <c r="A21" s="648">
        <v>15</v>
      </c>
      <c r="B21" s="640" t="s">
        <v>94</v>
      </c>
      <c r="C21" s="640" t="s">
        <v>1991</v>
      </c>
      <c r="D21" s="655">
        <v>1.08649</v>
      </c>
      <c r="E21" s="656"/>
      <c r="F21" s="656"/>
      <c r="G21" s="656"/>
      <c r="H21" s="657">
        <v>1.08649</v>
      </c>
      <c r="I21" s="659">
        <v>8</v>
      </c>
      <c r="J21" s="633"/>
    </row>
    <row r="22" spans="1:10" ht="59.25" customHeight="1" x14ac:dyDescent="0.25">
      <c r="A22" s="648">
        <v>16</v>
      </c>
      <c r="B22" s="640" t="s">
        <v>1992</v>
      </c>
      <c r="C22" s="640" t="s">
        <v>1993</v>
      </c>
      <c r="D22" s="655">
        <v>0.495</v>
      </c>
      <c r="E22" s="656"/>
      <c r="F22" s="656"/>
      <c r="G22" s="656"/>
      <c r="H22" s="657">
        <v>0.495</v>
      </c>
      <c r="I22" s="659">
        <v>4</v>
      </c>
      <c r="J22" s="633"/>
    </row>
    <row r="23" spans="1:10" ht="52.5" customHeight="1" x14ac:dyDescent="0.25">
      <c r="A23" s="648">
        <v>17</v>
      </c>
      <c r="B23" s="640" t="s">
        <v>1994</v>
      </c>
      <c r="C23" s="640" t="s">
        <v>1995</v>
      </c>
      <c r="D23" s="655">
        <f>257/10000</f>
        <v>2.5700000000000001E-2</v>
      </c>
      <c r="E23" s="656"/>
      <c r="F23" s="656"/>
      <c r="G23" s="656"/>
      <c r="H23" s="657">
        <f>D23</f>
        <v>2.5700000000000001E-2</v>
      </c>
      <c r="I23" s="658" t="s">
        <v>1641</v>
      </c>
      <c r="J23" s="633"/>
    </row>
    <row r="24" spans="1:10" ht="42.75" customHeight="1" x14ac:dyDescent="0.25">
      <c r="A24" s="648">
        <v>18</v>
      </c>
      <c r="B24" s="640" t="s">
        <v>1996</v>
      </c>
      <c r="C24" s="640" t="s">
        <v>1997</v>
      </c>
      <c r="D24" s="655">
        <v>1.24</v>
      </c>
      <c r="E24" s="656"/>
      <c r="F24" s="656"/>
      <c r="G24" s="656"/>
      <c r="H24" s="657">
        <f>D24</f>
        <v>1.24</v>
      </c>
      <c r="I24" s="658" t="s">
        <v>489</v>
      </c>
      <c r="J24" s="633"/>
    </row>
    <row r="25" spans="1:10" ht="42.75" customHeight="1" x14ac:dyDescent="0.25">
      <c r="A25" s="648">
        <v>19</v>
      </c>
      <c r="B25" s="640" t="s">
        <v>1998</v>
      </c>
      <c r="C25" s="640" t="s">
        <v>1999</v>
      </c>
      <c r="D25" s="655">
        <v>1.3</v>
      </c>
      <c r="E25" s="656"/>
      <c r="F25" s="656"/>
      <c r="G25" s="656"/>
      <c r="H25" s="657">
        <f>D25</f>
        <v>1.3</v>
      </c>
      <c r="I25" s="659">
        <v>4</v>
      </c>
      <c r="J25" s="633"/>
    </row>
    <row r="26" spans="1:10" ht="57.75" customHeight="1" x14ac:dyDescent="0.25">
      <c r="A26" s="648">
        <v>20</v>
      </c>
      <c r="B26" s="640" t="s">
        <v>2000</v>
      </c>
      <c r="C26" s="640" t="s">
        <v>2001</v>
      </c>
      <c r="D26" s="655">
        <v>0.36</v>
      </c>
      <c r="E26" s="656"/>
      <c r="F26" s="656"/>
      <c r="G26" s="656"/>
      <c r="H26" s="657">
        <f>D26</f>
        <v>0.36</v>
      </c>
      <c r="I26" s="659">
        <v>4</v>
      </c>
      <c r="J26" s="633"/>
    </row>
    <row r="27" spans="1:10" ht="53.25" customHeight="1" x14ac:dyDescent="0.25">
      <c r="A27" s="648">
        <v>21</v>
      </c>
      <c r="B27" s="640" t="s">
        <v>182</v>
      </c>
      <c r="C27" s="640" t="s">
        <v>2001</v>
      </c>
      <c r="D27" s="655">
        <v>1.5999099999999999</v>
      </c>
      <c r="E27" s="656"/>
      <c r="F27" s="656"/>
      <c r="G27" s="656"/>
      <c r="H27" s="657">
        <v>1.5999099999999999</v>
      </c>
      <c r="I27" s="659">
        <v>6</v>
      </c>
      <c r="J27" s="633"/>
    </row>
    <row r="28" spans="1:10" ht="57.75" customHeight="1" x14ac:dyDescent="0.25">
      <c r="A28" s="648">
        <v>22</v>
      </c>
      <c r="B28" s="640" t="s">
        <v>181</v>
      </c>
      <c r="C28" s="640" t="s">
        <v>2001</v>
      </c>
      <c r="D28" s="655">
        <v>0.48</v>
      </c>
      <c r="E28" s="656"/>
      <c r="F28" s="656"/>
      <c r="G28" s="656"/>
      <c r="H28" s="657">
        <f>D28</f>
        <v>0.48</v>
      </c>
      <c r="I28" s="659">
        <v>3</v>
      </c>
      <c r="J28" s="633"/>
    </row>
    <row r="29" spans="1:10" ht="42.75" customHeight="1" x14ac:dyDescent="0.25">
      <c r="A29" s="648">
        <v>23</v>
      </c>
      <c r="B29" s="473" t="s">
        <v>2002</v>
      </c>
      <c r="C29" s="641" t="s">
        <v>2003</v>
      </c>
      <c r="D29" s="660">
        <v>1.76</v>
      </c>
      <c r="E29" s="465"/>
      <c r="F29" s="656"/>
      <c r="G29" s="656"/>
      <c r="H29" s="657">
        <f>D29</f>
        <v>1.76</v>
      </c>
      <c r="I29" s="659">
        <v>3</v>
      </c>
      <c r="J29" s="633"/>
    </row>
    <row r="30" spans="1:10" ht="42.75" customHeight="1" x14ac:dyDescent="0.25">
      <c r="A30" s="648">
        <v>24</v>
      </c>
      <c r="B30" s="473" t="s">
        <v>2004</v>
      </c>
      <c r="C30" s="641" t="s">
        <v>2005</v>
      </c>
      <c r="D30" s="661">
        <f>10235/10000</f>
        <v>1.0235000000000001</v>
      </c>
      <c r="E30" s="465"/>
      <c r="F30" s="656"/>
      <c r="G30" s="656"/>
      <c r="H30" s="657">
        <f>D30</f>
        <v>1.0235000000000001</v>
      </c>
      <c r="I30" s="659">
        <v>10</v>
      </c>
      <c r="J30" s="633"/>
    </row>
    <row r="31" spans="1:10" ht="42.75" customHeight="1" x14ac:dyDescent="0.25">
      <c r="A31" s="648">
        <v>25</v>
      </c>
      <c r="B31" s="642" t="s">
        <v>2006</v>
      </c>
      <c r="C31" s="640" t="s">
        <v>2007</v>
      </c>
      <c r="D31" s="655">
        <v>0.06</v>
      </c>
      <c r="E31" s="655"/>
      <c r="F31" s="656"/>
      <c r="G31" s="656"/>
      <c r="H31" s="657">
        <v>0.06</v>
      </c>
      <c r="I31" s="659">
        <v>8</v>
      </c>
      <c r="J31" s="633"/>
    </row>
    <row r="32" spans="1:10" ht="59.25" customHeight="1" x14ac:dyDescent="0.25">
      <c r="A32" s="648">
        <v>26</v>
      </c>
      <c r="B32" s="642" t="s">
        <v>1073</v>
      </c>
      <c r="C32" s="642" t="s">
        <v>2008</v>
      </c>
      <c r="D32" s="662">
        <v>1.8019099999999999</v>
      </c>
      <c r="E32" s="655"/>
      <c r="F32" s="656"/>
      <c r="G32" s="656"/>
      <c r="H32" s="663">
        <v>1.8019099999999999</v>
      </c>
      <c r="I32" s="659">
        <v>10</v>
      </c>
      <c r="J32" s="634" t="s">
        <v>1976</v>
      </c>
    </row>
    <row r="33" spans="1:10" ht="42.75" customHeight="1" x14ac:dyDescent="0.25">
      <c r="A33" s="648">
        <v>27</v>
      </c>
      <c r="B33" s="642" t="s">
        <v>2009</v>
      </c>
      <c r="C33" s="642" t="s">
        <v>2010</v>
      </c>
      <c r="D33" s="664">
        <v>2.1360999999999999</v>
      </c>
      <c r="E33" s="655"/>
      <c r="F33" s="656"/>
      <c r="G33" s="656"/>
      <c r="H33" s="663">
        <v>2.1360999999999999</v>
      </c>
      <c r="I33" s="659">
        <v>12</v>
      </c>
      <c r="J33" s="634"/>
    </row>
    <row r="34" spans="1:10" ht="42.75" customHeight="1" x14ac:dyDescent="0.25">
      <c r="A34" s="648">
        <v>28</v>
      </c>
      <c r="B34" s="642" t="s">
        <v>2011</v>
      </c>
      <c r="C34" s="642" t="s">
        <v>2012</v>
      </c>
      <c r="D34" s="662">
        <v>0.49776999999999999</v>
      </c>
      <c r="E34" s="655"/>
      <c r="F34" s="656"/>
      <c r="G34" s="656"/>
      <c r="H34" s="663">
        <v>0.49776999999999999</v>
      </c>
      <c r="I34" s="659">
        <v>10</v>
      </c>
      <c r="J34" s="634"/>
    </row>
    <row r="35" spans="1:10" ht="42.75" customHeight="1" x14ac:dyDescent="0.25">
      <c r="A35" s="648">
        <v>29</v>
      </c>
      <c r="B35" s="473" t="s">
        <v>2013</v>
      </c>
      <c r="C35" s="473" t="s">
        <v>2014</v>
      </c>
      <c r="D35" s="665">
        <v>0.3</v>
      </c>
      <c r="E35" s="655"/>
      <c r="F35" s="656"/>
      <c r="G35" s="656"/>
      <c r="H35" s="663">
        <v>0.3</v>
      </c>
      <c r="I35" s="659">
        <v>3</v>
      </c>
      <c r="J35" s="634"/>
    </row>
    <row r="36" spans="1:10" ht="42.75" customHeight="1" x14ac:dyDescent="0.25">
      <c r="A36" s="648">
        <v>30</v>
      </c>
      <c r="B36" s="473" t="s">
        <v>2401</v>
      </c>
      <c r="C36" s="473" t="s">
        <v>2402</v>
      </c>
      <c r="D36" s="665">
        <v>0.38</v>
      </c>
      <c r="E36" s="655"/>
      <c r="F36" s="656"/>
      <c r="G36" s="656"/>
      <c r="H36" s="663">
        <v>0.38</v>
      </c>
      <c r="I36" s="659">
        <v>9</v>
      </c>
      <c r="J36" s="634"/>
    </row>
    <row r="37" spans="1:10" ht="42.75" customHeight="1" x14ac:dyDescent="0.25">
      <c r="A37" s="648">
        <v>31</v>
      </c>
      <c r="B37" s="473" t="s">
        <v>2015</v>
      </c>
      <c r="C37" s="473" t="s">
        <v>2016</v>
      </c>
      <c r="D37" s="666">
        <v>1.59</v>
      </c>
      <c r="E37" s="667"/>
      <c r="F37" s="668"/>
      <c r="G37" s="667"/>
      <c r="H37" s="669">
        <v>1.59</v>
      </c>
      <c r="I37" s="670" t="s">
        <v>492</v>
      </c>
      <c r="J37" s="634"/>
    </row>
    <row r="38" spans="1:10" ht="42.75" customHeight="1" x14ac:dyDescent="0.25">
      <c r="A38" s="648">
        <v>32</v>
      </c>
      <c r="B38" s="473" t="s">
        <v>2017</v>
      </c>
      <c r="C38" s="473" t="s">
        <v>2018</v>
      </c>
      <c r="D38" s="666">
        <v>0.77</v>
      </c>
      <c r="E38" s="667"/>
      <c r="F38" s="668"/>
      <c r="G38" s="667"/>
      <c r="H38" s="669">
        <v>0.77</v>
      </c>
      <c r="I38" s="670" t="s">
        <v>492</v>
      </c>
      <c r="J38" s="634"/>
    </row>
    <row r="39" spans="1:10" ht="42.75" customHeight="1" x14ac:dyDescent="0.25">
      <c r="A39" s="648">
        <v>33</v>
      </c>
      <c r="B39" s="473" t="s">
        <v>2019</v>
      </c>
      <c r="C39" s="473" t="s">
        <v>2020</v>
      </c>
      <c r="D39" s="666">
        <v>5.88</v>
      </c>
      <c r="E39" s="667"/>
      <c r="F39" s="668"/>
      <c r="G39" s="667"/>
      <c r="H39" s="669">
        <v>5.88</v>
      </c>
      <c r="I39" s="670" t="s">
        <v>492</v>
      </c>
      <c r="J39" s="634"/>
    </row>
    <row r="40" spans="1:10" ht="42.75" customHeight="1" x14ac:dyDescent="0.25">
      <c r="A40" s="648">
        <v>34</v>
      </c>
      <c r="B40" s="473" t="s">
        <v>2021</v>
      </c>
      <c r="C40" s="473" t="s">
        <v>2022</v>
      </c>
      <c r="D40" s="666">
        <v>0.06</v>
      </c>
      <c r="E40" s="667">
        <v>0.04</v>
      </c>
      <c r="F40" s="668"/>
      <c r="G40" s="667"/>
      <c r="H40" s="669">
        <v>0.02</v>
      </c>
      <c r="I40" s="670" t="s">
        <v>489</v>
      </c>
      <c r="J40" s="634"/>
    </row>
    <row r="41" spans="1:10" ht="52.5" customHeight="1" x14ac:dyDescent="0.25">
      <c r="A41" s="648">
        <v>35</v>
      </c>
      <c r="B41" s="473" t="s">
        <v>2023</v>
      </c>
      <c r="C41" s="473" t="s">
        <v>2003</v>
      </c>
      <c r="D41" s="666">
        <v>0.53</v>
      </c>
      <c r="E41" s="667"/>
      <c r="F41" s="668"/>
      <c r="G41" s="667"/>
      <c r="H41" s="669">
        <v>0.53</v>
      </c>
      <c r="I41" s="670" t="s">
        <v>489</v>
      </c>
      <c r="J41" s="634"/>
    </row>
    <row r="42" spans="1:10" ht="42.75" customHeight="1" x14ac:dyDescent="0.25">
      <c r="A42" s="648">
        <v>36</v>
      </c>
      <c r="B42" s="640" t="s">
        <v>1153</v>
      </c>
      <c r="C42" s="640" t="s">
        <v>2024</v>
      </c>
      <c r="D42" s="655">
        <v>7.27</v>
      </c>
      <c r="E42" s="656">
        <v>6.93</v>
      </c>
      <c r="F42" s="656"/>
      <c r="G42" s="656"/>
      <c r="H42" s="657">
        <v>0.34</v>
      </c>
      <c r="I42" s="658" t="s">
        <v>490</v>
      </c>
      <c r="J42" s="634"/>
    </row>
    <row r="43" spans="1:10" ht="51.75" customHeight="1" x14ac:dyDescent="0.25">
      <c r="A43" s="648">
        <v>37</v>
      </c>
      <c r="B43" s="473" t="s">
        <v>2025</v>
      </c>
      <c r="C43" s="473" t="s">
        <v>2026</v>
      </c>
      <c r="D43" s="671">
        <v>17.2</v>
      </c>
      <c r="E43" s="672">
        <v>17.2</v>
      </c>
      <c r="F43" s="673"/>
      <c r="G43" s="667"/>
      <c r="H43" s="673"/>
      <c r="I43" s="670" t="s">
        <v>492</v>
      </c>
      <c r="J43" s="634"/>
    </row>
    <row r="44" spans="1:10" ht="53.25" customHeight="1" x14ac:dyDescent="0.25">
      <c r="A44" s="648">
        <v>38</v>
      </c>
      <c r="B44" s="473" t="s">
        <v>2027</v>
      </c>
      <c r="C44" s="473" t="s">
        <v>2028</v>
      </c>
      <c r="D44" s="666">
        <v>6.5</v>
      </c>
      <c r="E44" s="668">
        <v>6.5</v>
      </c>
      <c r="F44" s="668"/>
      <c r="G44" s="667"/>
      <c r="H44" s="669"/>
      <c r="I44" s="670" t="s">
        <v>489</v>
      </c>
      <c r="J44" s="634"/>
    </row>
    <row r="45" spans="1:10" ht="42.75" customHeight="1" x14ac:dyDescent="0.25">
      <c r="A45" s="648">
        <v>39</v>
      </c>
      <c r="B45" s="473" t="s">
        <v>2029</v>
      </c>
      <c r="C45" s="641" t="s">
        <v>2030</v>
      </c>
      <c r="D45" s="666">
        <v>2</v>
      </c>
      <c r="E45" s="667"/>
      <c r="F45" s="668"/>
      <c r="G45" s="667"/>
      <c r="H45" s="669">
        <v>2</v>
      </c>
      <c r="I45" s="670" t="s">
        <v>1691</v>
      </c>
      <c r="J45" s="634"/>
    </row>
    <row r="46" spans="1:10" ht="101.25" customHeight="1" x14ac:dyDescent="0.25">
      <c r="A46" s="648">
        <v>40</v>
      </c>
      <c r="B46" s="646" t="s">
        <v>2400</v>
      </c>
      <c r="C46" s="641" t="s">
        <v>2031</v>
      </c>
      <c r="D46" s="666">
        <v>2.5</v>
      </c>
      <c r="E46" s="667">
        <v>2.2000000000000002</v>
      </c>
      <c r="F46" s="668"/>
      <c r="G46" s="667"/>
      <c r="H46" s="669">
        <v>0.3</v>
      </c>
      <c r="I46" s="670" t="s">
        <v>489</v>
      </c>
      <c r="J46" s="677" t="s">
        <v>2032</v>
      </c>
    </row>
    <row r="47" spans="1:10" ht="42.75" customHeight="1" x14ac:dyDescent="0.25">
      <c r="A47" s="648">
        <v>41</v>
      </c>
      <c r="B47" s="473" t="s">
        <v>2406</v>
      </c>
      <c r="C47" s="641" t="s">
        <v>2007</v>
      </c>
      <c r="D47" s="666">
        <v>4.21</v>
      </c>
      <c r="E47" s="667">
        <v>4.21</v>
      </c>
      <c r="F47" s="668"/>
      <c r="G47" s="667"/>
      <c r="H47" s="669"/>
      <c r="I47" s="670" t="s">
        <v>492</v>
      </c>
      <c r="J47" s="683" t="s">
        <v>2407</v>
      </c>
    </row>
    <row r="48" spans="1:10" ht="31.5" x14ac:dyDescent="0.25">
      <c r="A48" s="648">
        <v>42</v>
      </c>
      <c r="B48" s="473" t="s">
        <v>2406</v>
      </c>
      <c r="C48" s="641" t="s">
        <v>2007</v>
      </c>
      <c r="D48" s="666">
        <v>17.7</v>
      </c>
      <c r="E48" s="667">
        <v>17.7</v>
      </c>
      <c r="F48" s="668"/>
      <c r="G48" s="667"/>
      <c r="H48" s="669"/>
      <c r="I48" s="670" t="s">
        <v>492</v>
      </c>
      <c r="J48" s="684"/>
    </row>
    <row r="49" spans="1:10" s="22" customFormat="1" ht="29.25" customHeight="1" x14ac:dyDescent="0.25">
      <c r="A49" s="552" t="s">
        <v>494</v>
      </c>
      <c r="B49" s="596"/>
      <c r="C49" s="553"/>
      <c r="D49" s="674">
        <f>SUM(D11:D48)</f>
        <v>81.843279999999993</v>
      </c>
      <c r="E49" s="674">
        <f>SUM(E11:E48)</f>
        <v>54.78</v>
      </c>
      <c r="F49" s="674"/>
      <c r="G49" s="674"/>
      <c r="H49" s="675">
        <f>SUM(H11:H48)</f>
        <v>27.063280000000002</v>
      </c>
      <c r="I49" s="676"/>
      <c r="J49" s="3"/>
    </row>
  </sheetData>
  <mergeCells count="15">
    <mergeCell ref="A49:C49"/>
    <mergeCell ref="J11:J19"/>
    <mergeCell ref="J20:J31"/>
    <mergeCell ref="J32:J45"/>
    <mergeCell ref="I1:J1"/>
    <mergeCell ref="I5:I6"/>
    <mergeCell ref="A2:J2"/>
    <mergeCell ref="A3:J3"/>
    <mergeCell ref="A5:A6"/>
    <mergeCell ref="B5:B6"/>
    <mergeCell ref="C5:C6"/>
    <mergeCell ref="D5:D6"/>
    <mergeCell ref="E5:H5"/>
    <mergeCell ref="J5:J6"/>
    <mergeCell ref="J47:J48"/>
  </mergeCells>
  <pageMargins left="0.7" right="0.2" top="0.5" bottom="0.5" header="0.3" footer="0.3"/>
  <pageSetup paperSize="9" orientation="landscape" r:id="rId1"/>
  <headerFooter>
    <oddHeader>&amp;C &amp;P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opLeftCell="A58" workbookViewId="0">
      <selection activeCell="C65" sqref="C65"/>
    </sheetView>
  </sheetViews>
  <sheetFormatPr defaultRowHeight="15.75" x14ac:dyDescent="0.25"/>
  <cols>
    <col min="1" max="1" width="5.5" customWidth="1"/>
    <col min="2" max="2" width="25.375" customWidth="1"/>
    <col min="3" max="3" width="21.875" style="21" customWidth="1"/>
    <col min="9" max="9" width="10.625" customWidth="1"/>
    <col min="10" max="10" width="16" style="21" customWidth="1"/>
  </cols>
  <sheetData>
    <row r="1" spans="1:10" x14ac:dyDescent="0.25">
      <c r="J1" s="489" t="s">
        <v>2168</v>
      </c>
    </row>
    <row r="2" spans="1:10" ht="41.25" customHeight="1" x14ac:dyDescent="0.25">
      <c r="A2" s="557" t="s">
        <v>2162</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19.5" customHeight="1" x14ac:dyDescent="0.25">
      <c r="A5" s="560" t="s">
        <v>0</v>
      </c>
      <c r="B5" s="561" t="s">
        <v>28</v>
      </c>
      <c r="C5" s="561" t="s">
        <v>2169</v>
      </c>
      <c r="D5" s="561" t="s">
        <v>30</v>
      </c>
      <c r="E5" s="560" t="s">
        <v>10</v>
      </c>
      <c r="F5" s="560"/>
      <c r="G5" s="560"/>
      <c r="H5" s="560"/>
      <c r="I5" s="555" t="s">
        <v>186</v>
      </c>
      <c r="J5" s="635" t="s">
        <v>7</v>
      </c>
    </row>
    <row r="6" spans="1:10" ht="69" customHeight="1" x14ac:dyDescent="0.25">
      <c r="A6" s="560"/>
      <c r="B6" s="560"/>
      <c r="C6" s="560"/>
      <c r="D6" s="560"/>
      <c r="E6" s="5" t="s">
        <v>31</v>
      </c>
      <c r="F6" s="6" t="s">
        <v>1</v>
      </c>
      <c r="G6" s="5" t="s">
        <v>12</v>
      </c>
      <c r="H6" s="6" t="s">
        <v>2</v>
      </c>
      <c r="I6" s="576"/>
      <c r="J6" s="636"/>
    </row>
    <row r="7" spans="1:10" ht="35.1" customHeight="1" x14ac:dyDescent="0.25">
      <c r="A7" s="132" t="s">
        <v>33</v>
      </c>
      <c r="B7" s="394" t="s">
        <v>2033</v>
      </c>
      <c r="C7" s="496"/>
      <c r="D7" s="132"/>
      <c r="E7" s="132"/>
      <c r="F7" s="132"/>
      <c r="G7" s="132"/>
      <c r="H7" s="132"/>
      <c r="I7" s="132"/>
      <c r="J7" s="487"/>
    </row>
    <row r="8" spans="1:10" ht="35.1" customHeight="1" x14ac:dyDescent="0.25">
      <c r="A8" s="288">
        <v>1</v>
      </c>
      <c r="B8" s="289" t="s">
        <v>2034</v>
      </c>
      <c r="C8" s="289" t="s">
        <v>2035</v>
      </c>
      <c r="D8" s="290">
        <v>3.9</v>
      </c>
      <c r="E8" s="290">
        <v>3.9</v>
      </c>
      <c r="F8" s="288"/>
      <c r="G8" s="288"/>
      <c r="H8" s="288"/>
      <c r="I8" s="290">
        <v>3</v>
      </c>
      <c r="J8" s="289" t="s">
        <v>2036</v>
      </c>
    </row>
    <row r="9" spans="1:10" ht="35.1" customHeight="1" x14ac:dyDescent="0.25">
      <c r="A9" s="288">
        <v>2</v>
      </c>
      <c r="B9" s="289" t="s">
        <v>2034</v>
      </c>
      <c r="C9" s="289" t="s">
        <v>2035</v>
      </c>
      <c r="D9" s="288">
        <v>2.2000000000000002</v>
      </c>
      <c r="E9" s="288">
        <v>2.2000000000000002</v>
      </c>
      <c r="F9" s="288"/>
      <c r="G9" s="288"/>
      <c r="H9" s="288"/>
      <c r="I9" s="290">
        <v>5</v>
      </c>
      <c r="J9" s="289" t="s">
        <v>2036</v>
      </c>
    </row>
    <row r="10" spans="1:10" ht="35.1" customHeight="1" x14ac:dyDescent="0.25">
      <c r="A10" s="288">
        <v>3</v>
      </c>
      <c r="B10" s="289" t="s">
        <v>2034</v>
      </c>
      <c r="C10" s="289" t="s">
        <v>2035</v>
      </c>
      <c r="D10" s="291">
        <v>1</v>
      </c>
      <c r="E10" s="291">
        <v>1</v>
      </c>
      <c r="F10" s="288"/>
      <c r="G10" s="288"/>
      <c r="H10" s="288"/>
      <c r="I10" s="290">
        <v>3</v>
      </c>
      <c r="J10" s="289" t="s">
        <v>2036</v>
      </c>
    </row>
    <row r="11" spans="1:10" ht="35.1" customHeight="1" x14ac:dyDescent="0.25">
      <c r="A11" s="288">
        <v>4</v>
      </c>
      <c r="B11" s="289" t="s">
        <v>2034</v>
      </c>
      <c r="C11" s="289" t="s">
        <v>2035</v>
      </c>
      <c r="D11" s="291">
        <v>1.3</v>
      </c>
      <c r="E11" s="291">
        <v>1.3</v>
      </c>
      <c r="F11" s="288"/>
      <c r="G11" s="288"/>
      <c r="H11" s="288"/>
      <c r="I11" s="290">
        <v>4</v>
      </c>
      <c r="J11" s="289" t="s">
        <v>2036</v>
      </c>
    </row>
    <row r="12" spans="1:10" ht="35.1" customHeight="1" x14ac:dyDescent="0.25">
      <c r="A12" s="288">
        <v>5</v>
      </c>
      <c r="B12" s="289" t="s">
        <v>2034</v>
      </c>
      <c r="C12" s="289" t="s">
        <v>2035</v>
      </c>
      <c r="D12" s="288" t="s">
        <v>2037</v>
      </c>
      <c r="E12" s="288" t="s">
        <v>2037</v>
      </c>
      <c r="F12" s="288"/>
      <c r="G12" s="288"/>
      <c r="H12" s="288"/>
      <c r="I12" s="290">
        <v>9</v>
      </c>
      <c r="J12" s="289" t="s">
        <v>2036</v>
      </c>
    </row>
    <row r="13" spans="1:10" ht="35.1" customHeight="1" x14ac:dyDescent="0.25">
      <c r="A13" s="288">
        <v>6</v>
      </c>
      <c r="B13" s="289" t="s">
        <v>2034</v>
      </c>
      <c r="C13" s="289" t="s">
        <v>2035</v>
      </c>
      <c r="D13" s="288" t="s">
        <v>2038</v>
      </c>
      <c r="E13" s="288" t="s">
        <v>2038</v>
      </c>
      <c r="F13" s="288"/>
      <c r="G13" s="288"/>
      <c r="H13" s="288"/>
      <c r="I13" s="290">
        <v>10</v>
      </c>
      <c r="J13" s="289" t="s">
        <v>2036</v>
      </c>
    </row>
    <row r="14" spans="1:10" ht="36.75" customHeight="1" x14ac:dyDescent="0.25">
      <c r="A14" s="132" t="s">
        <v>36</v>
      </c>
      <c r="B14" s="187" t="s">
        <v>2039</v>
      </c>
      <c r="C14" s="292"/>
      <c r="D14" s="2"/>
      <c r="E14" s="2"/>
      <c r="F14" s="2"/>
      <c r="G14" s="2"/>
      <c r="H14" s="2"/>
      <c r="I14" s="2"/>
      <c r="J14" s="292"/>
    </row>
    <row r="15" spans="1:10" ht="31.5" x14ac:dyDescent="0.25">
      <c r="A15" s="288">
        <v>7</v>
      </c>
      <c r="B15" s="93" t="s">
        <v>2040</v>
      </c>
      <c r="C15" s="289" t="s">
        <v>2041</v>
      </c>
      <c r="D15" s="248">
        <v>9.7000000000000003E-2</v>
      </c>
      <c r="E15" s="288"/>
      <c r="F15" s="288"/>
      <c r="G15" s="288"/>
      <c r="H15" s="248">
        <v>9.7000000000000003E-2</v>
      </c>
      <c r="I15" s="290">
        <v>5</v>
      </c>
      <c r="J15" s="293" t="s">
        <v>2042</v>
      </c>
    </row>
    <row r="16" spans="1:10" ht="31.5" x14ac:dyDescent="0.25">
      <c r="A16" s="288">
        <v>8</v>
      </c>
      <c r="B16" s="93" t="s">
        <v>2043</v>
      </c>
      <c r="C16" s="289" t="s">
        <v>2041</v>
      </c>
      <c r="D16" s="248">
        <v>0.53</v>
      </c>
      <c r="E16" s="288"/>
      <c r="F16" s="288"/>
      <c r="G16" s="288"/>
      <c r="H16" s="248">
        <v>0.53</v>
      </c>
      <c r="I16" s="290">
        <v>4</v>
      </c>
      <c r="J16" s="293" t="s">
        <v>2044</v>
      </c>
    </row>
    <row r="17" spans="1:10" s="22" customFormat="1" ht="27" customHeight="1" x14ac:dyDescent="0.25">
      <c r="A17" s="3" t="s">
        <v>93</v>
      </c>
      <c r="B17" s="3" t="s">
        <v>2072</v>
      </c>
      <c r="C17" s="105"/>
      <c r="D17" s="3"/>
      <c r="E17" s="3"/>
      <c r="F17" s="3"/>
      <c r="G17" s="3"/>
      <c r="H17" s="3"/>
      <c r="I17" s="3"/>
      <c r="J17" s="105"/>
    </row>
    <row r="18" spans="1:10" ht="47.25" x14ac:dyDescent="0.25">
      <c r="A18" s="294">
        <v>9</v>
      </c>
      <c r="B18" s="295" t="s">
        <v>2045</v>
      </c>
      <c r="C18" s="141" t="s">
        <v>213</v>
      </c>
      <c r="D18" s="151">
        <v>1.7</v>
      </c>
      <c r="E18" s="151"/>
      <c r="F18" s="151"/>
      <c r="G18" s="151"/>
      <c r="H18" s="151">
        <v>1.7</v>
      </c>
      <c r="I18" s="294">
        <v>3</v>
      </c>
      <c r="J18" s="488" t="s">
        <v>2046</v>
      </c>
    </row>
    <row r="19" spans="1:10" ht="45" x14ac:dyDescent="0.25">
      <c r="A19" s="396">
        <v>10</v>
      </c>
      <c r="B19" s="295" t="s">
        <v>325</v>
      </c>
      <c r="C19" s="141" t="s">
        <v>227</v>
      </c>
      <c r="D19" s="151">
        <v>5.2</v>
      </c>
      <c r="E19" s="151"/>
      <c r="F19" s="151"/>
      <c r="G19" s="151"/>
      <c r="H19" s="151">
        <f>+D19</f>
        <v>5.2</v>
      </c>
      <c r="I19" s="294">
        <v>3</v>
      </c>
      <c r="J19" s="488" t="s">
        <v>2046</v>
      </c>
    </row>
    <row r="20" spans="1:10" ht="45" x14ac:dyDescent="0.25">
      <c r="A20" s="396">
        <v>11</v>
      </c>
      <c r="B20" s="295" t="s">
        <v>2047</v>
      </c>
      <c r="C20" s="249" t="s">
        <v>236</v>
      </c>
      <c r="D20" s="151">
        <v>164</v>
      </c>
      <c r="E20" s="151"/>
      <c r="F20" s="151"/>
      <c r="G20" s="151"/>
      <c r="H20" s="151">
        <v>164</v>
      </c>
      <c r="I20" s="294">
        <v>12</v>
      </c>
      <c r="J20" s="488" t="s">
        <v>2046</v>
      </c>
    </row>
    <row r="21" spans="1:10" ht="45" x14ac:dyDescent="0.25">
      <c r="A21" s="396">
        <v>12</v>
      </c>
      <c r="B21" s="296" t="s">
        <v>2048</v>
      </c>
      <c r="C21" s="141" t="s">
        <v>230</v>
      </c>
      <c r="D21" s="151">
        <v>8.3000000000000007</v>
      </c>
      <c r="E21" s="151"/>
      <c r="F21" s="151"/>
      <c r="G21" s="151"/>
      <c r="H21" s="151">
        <v>8.3000000000000007</v>
      </c>
      <c r="I21" s="294">
        <v>4</v>
      </c>
      <c r="J21" s="488" t="s">
        <v>2046</v>
      </c>
    </row>
    <row r="22" spans="1:10" ht="45" x14ac:dyDescent="0.25">
      <c r="A22" s="396">
        <v>13</v>
      </c>
      <c r="B22" s="296" t="s">
        <v>2049</v>
      </c>
      <c r="C22" s="141" t="s">
        <v>230</v>
      </c>
      <c r="D22" s="151">
        <v>49</v>
      </c>
      <c r="E22" s="151"/>
      <c r="F22" s="151"/>
      <c r="G22" s="137"/>
      <c r="H22" s="151">
        <f>+D22</f>
        <v>49</v>
      </c>
      <c r="I22" s="294">
        <v>12</v>
      </c>
      <c r="J22" s="488" t="s">
        <v>2046</v>
      </c>
    </row>
    <row r="23" spans="1:10" ht="47.25" x14ac:dyDescent="0.25">
      <c r="A23" s="396">
        <v>14</v>
      </c>
      <c r="B23" s="295" t="s">
        <v>328</v>
      </c>
      <c r="C23" s="141" t="s">
        <v>329</v>
      </c>
      <c r="D23" s="151">
        <v>28.73</v>
      </c>
      <c r="E23" s="151"/>
      <c r="F23" s="151"/>
      <c r="G23" s="151"/>
      <c r="H23" s="151">
        <f>+D23</f>
        <v>28.73</v>
      </c>
      <c r="I23" s="294">
        <v>10</v>
      </c>
      <c r="J23" s="488" t="s">
        <v>2046</v>
      </c>
    </row>
    <row r="24" spans="1:10" ht="45" x14ac:dyDescent="0.25">
      <c r="A24" s="396">
        <v>15</v>
      </c>
      <c r="B24" s="295" t="s">
        <v>2050</v>
      </c>
      <c r="C24" s="141" t="s">
        <v>213</v>
      </c>
      <c r="D24" s="151">
        <v>36.299999999999997</v>
      </c>
      <c r="E24" s="151"/>
      <c r="F24" s="151"/>
      <c r="G24" s="151"/>
      <c r="H24" s="151">
        <f>+D24</f>
        <v>36.299999999999997</v>
      </c>
      <c r="I24" s="294">
        <v>3</v>
      </c>
      <c r="J24" s="488" t="s">
        <v>2046</v>
      </c>
    </row>
    <row r="25" spans="1:10" ht="63" x14ac:dyDescent="0.25">
      <c r="A25" s="396">
        <v>16</v>
      </c>
      <c r="B25" s="295" t="s">
        <v>2051</v>
      </c>
      <c r="C25" s="141" t="s">
        <v>227</v>
      </c>
      <c r="D25" s="151">
        <v>5.4</v>
      </c>
      <c r="E25" s="151"/>
      <c r="F25" s="151"/>
      <c r="G25" s="151"/>
      <c r="H25" s="151">
        <f>+D25</f>
        <v>5.4</v>
      </c>
      <c r="I25" s="294">
        <v>3</v>
      </c>
      <c r="J25" s="488" t="s">
        <v>2046</v>
      </c>
    </row>
    <row r="26" spans="1:10" ht="47.25" x14ac:dyDescent="0.25">
      <c r="A26" s="396">
        <v>17</v>
      </c>
      <c r="B26" s="296" t="s">
        <v>2052</v>
      </c>
      <c r="C26" s="141" t="s">
        <v>227</v>
      </c>
      <c r="D26" s="151">
        <v>42.900000000000006</v>
      </c>
      <c r="E26" s="151"/>
      <c r="F26" s="151"/>
      <c r="G26" s="151"/>
      <c r="H26" s="151">
        <f>+D26</f>
        <v>42.900000000000006</v>
      </c>
      <c r="I26" s="294">
        <v>3</v>
      </c>
      <c r="J26" s="488" t="s">
        <v>2046</v>
      </c>
    </row>
    <row r="27" spans="1:10" ht="45" x14ac:dyDescent="0.25">
      <c r="A27" s="396">
        <v>18</v>
      </c>
      <c r="B27" s="295" t="s">
        <v>306</v>
      </c>
      <c r="C27" s="141" t="s">
        <v>307</v>
      </c>
      <c r="D27" s="151">
        <v>4.5999999999999996</v>
      </c>
      <c r="E27" s="151"/>
      <c r="F27" s="151"/>
      <c r="G27" s="151"/>
      <c r="H27" s="151">
        <v>4.5999999999999996</v>
      </c>
      <c r="I27" s="294">
        <v>3</v>
      </c>
      <c r="J27" s="488" t="s">
        <v>2046</v>
      </c>
    </row>
    <row r="28" spans="1:10" ht="63" x14ac:dyDescent="0.25">
      <c r="A28" s="396">
        <v>19</v>
      </c>
      <c r="B28" s="295" t="s">
        <v>2053</v>
      </c>
      <c r="C28" s="141" t="s">
        <v>377</v>
      </c>
      <c r="D28" s="151">
        <v>1.6</v>
      </c>
      <c r="E28" s="151"/>
      <c r="F28" s="151"/>
      <c r="G28" s="151"/>
      <c r="H28" s="151">
        <v>1.6</v>
      </c>
      <c r="I28" s="294">
        <v>10</v>
      </c>
      <c r="J28" s="488" t="s">
        <v>2046</v>
      </c>
    </row>
    <row r="29" spans="1:10" ht="45" x14ac:dyDescent="0.25">
      <c r="A29" s="396">
        <v>20</v>
      </c>
      <c r="B29" s="295" t="s">
        <v>2054</v>
      </c>
      <c r="C29" s="141" t="s">
        <v>307</v>
      </c>
      <c r="D29" s="151">
        <v>2.0099999999999998</v>
      </c>
      <c r="E29" s="151"/>
      <c r="F29" s="151"/>
      <c r="G29" s="151"/>
      <c r="H29" s="151">
        <f>+D29</f>
        <v>2.0099999999999998</v>
      </c>
      <c r="I29" s="294">
        <v>3</v>
      </c>
      <c r="J29" s="488" t="s">
        <v>2046</v>
      </c>
    </row>
    <row r="30" spans="1:10" ht="63" x14ac:dyDescent="0.25">
      <c r="A30" s="396">
        <v>21</v>
      </c>
      <c r="B30" s="295" t="s">
        <v>246</v>
      </c>
      <c r="C30" s="141" t="s">
        <v>233</v>
      </c>
      <c r="D30" s="151">
        <v>3.05</v>
      </c>
      <c r="E30" s="151"/>
      <c r="F30" s="151">
        <f>+D30</f>
        <v>3.05</v>
      </c>
      <c r="G30" s="151"/>
      <c r="H30" s="151"/>
      <c r="I30" s="294">
        <v>5</v>
      </c>
      <c r="J30" s="488" t="s">
        <v>2046</v>
      </c>
    </row>
    <row r="31" spans="1:10" ht="47.25" x14ac:dyDescent="0.25">
      <c r="A31" s="396">
        <v>22</v>
      </c>
      <c r="B31" s="94" t="s">
        <v>2055</v>
      </c>
      <c r="C31" s="141" t="s">
        <v>2056</v>
      </c>
      <c r="D31" s="151">
        <v>0.01</v>
      </c>
      <c r="E31" s="151"/>
      <c r="F31" s="151"/>
      <c r="G31" s="137"/>
      <c r="H31" s="151">
        <f>+D31</f>
        <v>0.01</v>
      </c>
      <c r="I31" s="294">
        <v>9</v>
      </c>
      <c r="J31" s="488" t="s">
        <v>2046</v>
      </c>
    </row>
    <row r="32" spans="1:10" ht="47.25" x14ac:dyDescent="0.25">
      <c r="A32" s="396">
        <v>23</v>
      </c>
      <c r="B32" s="295" t="s">
        <v>2057</v>
      </c>
      <c r="C32" s="141" t="s">
        <v>200</v>
      </c>
      <c r="D32" s="151">
        <v>20</v>
      </c>
      <c r="E32" s="151">
        <f>+D32</f>
        <v>20</v>
      </c>
      <c r="F32" s="151"/>
      <c r="G32" s="151"/>
      <c r="H32" s="151"/>
      <c r="I32" s="294">
        <v>10</v>
      </c>
      <c r="J32" s="488" t="s">
        <v>2046</v>
      </c>
    </row>
    <row r="33" spans="1:10" ht="45" x14ac:dyDescent="0.25">
      <c r="A33" s="396">
        <v>24</v>
      </c>
      <c r="B33" s="295" t="s">
        <v>2058</v>
      </c>
      <c r="C33" s="141" t="s">
        <v>292</v>
      </c>
      <c r="D33" s="151">
        <v>3.2</v>
      </c>
      <c r="E33" s="151">
        <f>+D33</f>
        <v>3.2</v>
      </c>
      <c r="F33" s="151"/>
      <c r="G33" s="151"/>
      <c r="H33" s="151"/>
      <c r="I33" s="294">
        <v>6</v>
      </c>
      <c r="J33" s="488" t="s">
        <v>2046</v>
      </c>
    </row>
    <row r="34" spans="1:10" ht="47.25" x14ac:dyDescent="0.25">
      <c r="A34" s="396">
        <v>25</v>
      </c>
      <c r="B34" s="295" t="s">
        <v>2059</v>
      </c>
      <c r="C34" s="141" t="s">
        <v>275</v>
      </c>
      <c r="D34" s="151">
        <v>2.88</v>
      </c>
      <c r="E34" s="151">
        <f>+D34</f>
        <v>2.88</v>
      </c>
      <c r="F34" s="151"/>
      <c r="G34" s="151"/>
      <c r="H34" s="151"/>
      <c r="I34" s="294">
        <v>9</v>
      </c>
      <c r="J34" s="488" t="s">
        <v>2046</v>
      </c>
    </row>
    <row r="35" spans="1:10" ht="45" x14ac:dyDescent="0.25">
      <c r="A35" s="396">
        <v>26</v>
      </c>
      <c r="B35" s="295" t="s">
        <v>2060</v>
      </c>
      <c r="C35" s="141" t="s">
        <v>2061</v>
      </c>
      <c r="D35" s="151">
        <v>1.06</v>
      </c>
      <c r="E35" s="151">
        <f>+D35</f>
        <v>1.06</v>
      </c>
      <c r="F35" s="151"/>
      <c r="G35" s="137"/>
      <c r="H35" s="151"/>
      <c r="I35" s="294">
        <v>7</v>
      </c>
      <c r="J35" s="488" t="s">
        <v>2046</v>
      </c>
    </row>
    <row r="36" spans="1:10" ht="45" x14ac:dyDescent="0.25">
      <c r="A36" s="396">
        <v>27</v>
      </c>
      <c r="B36" s="94" t="s">
        <v>203</v>
      </c>
      <c r="C36" s="141" t="s">
        <v>204</v>
      </c>
      <c r="D36" s="151">
        <v>2.8000000000000003</v>
      </c>
      <c r="E36" s="151"/>
      <c r="F36" s="151"/>
      <c r="G36" s="151"/>
      <c r="H36" s="151">
        <f>+D36</f>
        <v>2.8000000000000003</v>
      </c>
      <c r="I36" s="294">
        <v>5</v>
      </c>
      <c r="J36" s="488" t="s">
        <v>2046</v>
      </c>
    </row>
    <row r="37" spans="1:10" ht="63" x14ac:dyDescent="0.25">
      <c r="A37" s="396">
        <v>28</v>
      </c>
      <c r="B37" s="295" t="s">
        <v>205</v>
      </c>
      <c r="C37" s="141" t="s">
        <v>204</v>
      </c>
      <c r="D37" s="151">
        <v>0.43000000000000005</v>
      </c>
      <c r="E37" s="151"/>
      <c r="F37" s="151"/>
      <c r="G37" s="151"/>
      <c r="H37" s="151">
        <v>0.43000000000000005</v>
      </c>
      <c r="I37" s="294">
        <v>5</v>
      </c>
      <c r="J37" s="488" t="s">
        <v>2046</v>
      </c>
    </row>
    <row r="38" spans="1:10" ht="47.25" x14ac:dyDescent="0.25">
      <c r="A38" s="396">
        <v>29</v>
      </c>
      <c r="B38" s="295" t="s">
        <v>206</v>
      </c>
      <c r="C38" s="141" t="s">
        <v>207</v>
      </c>
      <c r="D38" s="151">
        <v>9.76</v>
      </c>
      <c r="E38" s="151"/>
      <c r="F38" s="151"/>
      <c r="G38" s="151"/>
      <c r="H38" s="151">
        <v>9.76</v>
      </c>
      <c r="I38" s="294">
        <v>5</v>
      </c>
      <c r="J38" s="488" t="s">
        <v>2046</v>
      </c>
    </row>
    <row r="39" spans="1:10" ht="45" x14ac:dyDescent="0.25">
      <c r="A39" s="396">
        <v>30</v>
      </c>
      <c r="B39" s="295" t="s">
        <v>2062</v>
      </c>
      <c r="C39" s="141" t="s">
        <v>233</v>
      </c>
      <c r="D39" s="151">
        <v>1</v>
      </c>
      <c r="E39" s="151"/>
      <c r="F39" s="151"/>
      <c r="G39" s="151"/>
      <c r="H39" s="151">
        <v>1</v>
      </c>
      <c r="I39" s="294">
        <v>6</v>
      </c>
      <c r="J39" s="488" t="s">
        <v>2046</v>
      </c>
    </row>
    <row r="40" spans="1:10" ht="63" x14ac:dyDescent="0.25">
      <c r="A40" s="396">
        <v>31</v>
      </c>
      <c r="B40" s="295" t="s">
        <v>201</v>
      </c>
      <c r="C40" s="141" t="s">
        <v>202</v>
      </c>
      <c r="D40" s="151">
        <v>1.7000000000000002</v>
      </c>
      <c r="E40" s="151"/>
      <c r="F40" s="151"/>
      <c r="G40" s="151"/>
      <c r="H40" s="151">
        <v>1.7000000000000002</v>
      </c>
      <c r="I40" s="294">
        <v>10</v>
      </c>
      <c r="J40" s="488" t="s">
        <v>2046</v>
      </c>
    </row>
    <row r="41" spans="1:10" ht="63" x14ac:dyDescent="0.25">
      <c r="A41" s="396">
        <v>32</v>
      </c>
      <c r="B41" s="295" t="s">
        <v>214</v>
      </c>
      <c r="C41" s="141" t="s">
        <v>215</v>
      </c>
      <c r="D41" s="151">
        <v>0.5</v>
      </c>
      <c r="E41" s="151"/>
      <c r="F41" s="151"/>
      <c r="G41" s="137"/>
      <c r="H41" s="151">
        <v>0.5</v>
      </c>
      <c r="I41" s="294">
        <v>10</v>
      </c>
      <c r="J41" s="488" t="s">
        <v>2046</v>
      </c>
    </row>
    <row r="42" spans="1:10" ht="45" x14ac:dyDescent="0.25">
      <c r="A42" s="396">
        <v>33</v>
      </c>
      <c r="B42" s="295" t="s">
        <v>216</v>
      </c>
      <c r="C42" s="141" t="s">
        <v>217</v>
      </c>
      <c r="D42" s="151">
        <v>2.1399999999999997</v>
      </c>
      <c r="E42" s="151"/>
      <c r="F42" s="151"/>
      <c r="G42" s="137"/>
      <c r="H42" s="151">
        <v>2.1399999999999997</v>
      </c>
      <c r="I42" s="294">
        <v>12</v>
      </c>
      <c r="J42" s="488" t="s">
        <v>2046</v>
      </c>
    </row>
    <row r="43" spans="1:10" ht="47.25" x14ac:dyDescent="0.25">
      <c r="A43" s="396">
        <v>34</v>
      </c>
      <c r="B43" s="295" t="s">
        <v>218</v>
      </c>
      <c r="C43" s="141" t="s">
        <v>219</v>
      </c>
      <c r="D43" s="151">
        <v>0.6</v>
      </c>
      <c r="E43" s="151"/>
      <c r="F43" s="151"/>
      <c r="G43" s="151"/>
      <c r="H43" s="151">
        <v>0.6</v>
      </c>
      <c r="I43" s="294">
        <v>3</v>
      </c>
      <c r="J43" s="488" t="s">
        <v>2046</v>
      </c>
    </row>
    <row r="44" spans="1:10" ht="45" x14ac:dyDescent="0.25">
      <c r="A44" s="396">
        <v>35</v>
      </c>
      <c r="B44" s="295" t="s">
        <v>2063</v>
      </c>
      <c r="C44" s="141" t="s">
        <v>230</v>
      </c>
      <c r="D44" s="151">
        <v>1</v>
      </c>
      <c r="E44" s="151"/>
      <c r="F44" s="151"/>
      <c r="G44" s="151"/>
      <c r="H44" s="151">
        <v>1</v>
      </c>
      <c r="I44" s="294">
        <v>6</v>
      </c>
      <c r="J44" s="488" t="s">
        <v>2046</v>
      </c>
    </row>
    <row r="45" spans="1:10" ht="47.25" x14ac:dyDescent="0.25">
      <c r="A45" s="396">
        <v>36</v>
      </c>
      <c r="B45" s="295" t="s">
        <v>2064</v>
      </c>
      <c r="C45" s="141" t="s">
        <v>230</v>
      </c>
      <c r="D45" s="151">
        <v>50.35</v>
      </c>
      <c r="E45" s="151"/>
      <c r="F45" s="151"/>
      <c r="G45" s="151"/>
      <c r="H45" s="151">
        <v>50.35</v>
      </c>
      <c r="I45" s="294">
        <v>5</v>
      </c>
      <c r="J45" s="488" t="s">
        <v>2046</v>
      </c>
    </row>
    <row r="46" spans="1:10" ht="63" x14ac:dyDescent="0.25">
      <c r="A46" s="396">
        <v>37</v>
      </c>
      <c r="B46" s="295" t="s">
        <v>210</v>
      </c>
      <c r="C46" s="141" t="s">
        <v>211</v>
      </c>
      <c r="D46" s="151">
        <v>14</v>
      </c>
      <c r="E46" s="151"/>
      <c r="F46" s="151"/>
      <c r="G46" s="151"/>
      <c r="H46" s="151">
        <f>+D46</f>
        <v>14</v>
      </c>
      <c r="I46" s="294">
        <v>6</v>
      </c>
      <c r="J46" s="488" t="s">
        <v>2046</v>
      </c>
    </row>
    <row r="47" spans="1:10" ht="78.75" x14ac:dyDescent="0.25">
      <c r="A47" s="396">
        <v>38</v>
      </c>
      <c r="B47" s="295" t="s">
        <v>2065</v>
      </c>
      <c r="C47" s="141" t="s">
        <v>213</v>
      </c>
      <c r="D47" s="151">
        <v>3</v>
      </c>
      <c r="E47" s="151"/>
      <c r="F47" s="151"/>
      <c r="G47" s="151"/>
      <c r="H47" s="151">
        <f>+D47</f>
        <v>3</v>
      </c>
      <c r="I47" s="294">
        <v>8</v>
      </c>
      <c r="J47" s="488" t="s">
        <v>2046</v>
      </c>
    </row>
    <row r="48" spans="1:10" ht="45" x14ac:dyDescent="0.25">
      <c r="A48" s="396">
        <v>39</v>
      </c>
      <c r="B48" s="295" t="s">
        <v>2066</v>
      </c>
      <c r="C48" s="141" t="s">
        <v>296</v>
      </c>
      <c r="D48" s="151">
        <v>0.06</v>
      </c>
      <c r="E48" s="151"/>
      <c r="F48" s="151"/>
      <c r="G48" s="151"/>
      <c r="H48" s="151">
        <f>+D48</f>
        <v>0.06</v>
      </c>
      <c r="I48" s="294">
        <v>9</v>
      </c>
      <c r="J48" s="488" t="s">
        <v>2046</v>
      </c>
    </row>
    <row r="49" spans="1:10" ht="45" x14ac:dyDescent="0.25">
      <c r="A49" s="396">
        <v>40</v>
      </c>
      <c r="B49" s="295" t="s">
        <v>293</v>
      </c>
      <c r="C49" s="141" t="s">
        <v>294</v>
      </c>
      <c r="D49" s="151">
        <v>0.4</v>
      </c>
      <c r="E49" s="151"/>
      <c r="F49" s="151"/>
      <c r="G49" s="151"/>
      <c r="H49" s="151">
        <v>0.4</v>
      </c>
      <c r="I49" s="294">
        <v>12</v>
      </c>
      <c r="J49" s="488" t="s">
        <v>2046</v>
      </c>
    </row>
    <row r="50" spans="1:10" ht="47.25" x14ac:dyDescent="0.25">
      <c r="A50" s="396">
        <v>41</v>
      </c>
      <c r="B50" s="295" t="s">
        <v>208</v>
      </c>
      <c r="C50" s="141" t="s">
        <v>209</v>
      </c>
      <c r="D50" s="151">
        <v>0.7</v>
      </c>
      <c r="E50" s="151"/>
      <c r="F50" s="151"/>
      <c r="G50" s="151"/>
      <c r="H50" s="151">
        <v>0.7</v>
      </c>
      <c r="I50" s="294">
        <v>6</v>
      </c>
      <c r="J50" s="488" t="s">
        <v>2046</v>
      </c>
    </row>
    <row r="51" spans="1:10" ht="47.25" x14ac:dyDescent="0.25">
      <c r="A51" s="396">
        <v>42</v>
      </c>
      <c r="B51" s="295" t="s">
        <v>220</v>
      </c>
      <c r="C51" s="141" t="s">
        <v>221</v>
      </c>
      <c r="D51" s="151">
        <v>12.799999999999999</v>
      </c>
      <c r="E51" s="151"/>
      <c r="F51" s="151"/>
      <c r="G51" s="151"/>
      <c r="H51" s="151">
        <v>12.799999999999999</v>
      </c>
      <c r="I51" s="294">
        <v>11</v>
      </c>
      <c r="J51" s="488" t="s">
        <v>2046</v>
      </c>
    </row>
    <row r="52" spans="1:10" ht="47.25" x14ac:dyDescent="0.25">
      <c r="A52" s="396">
        <v>43</v>
      </c>
      <c r="B52" s="295" t="s">
        <v>2067</v>
      </c>
      <c r="C52" s="141" t="s">
        <v>238</v>
      </c>
      <c r="D52" s="151">
        <v>3</v>
      </c>
      <c r="E52" s="151"/>
      <c r="F52" s="151"/>
      <c r="G52" s="151"/>
      <c r="H52" s="151">
        <f>+D52</f>
        <v>3</v>
      </c>
      <c r="I52" s="294">
        <v>10</v>
      </c>
      <c r="J52" s="488" t="s">
        <v>2046</v>
      </c>
    </row>
    <row r="53" spans="1:10" ht="45" x14ac:dyDescent="0.25">
      <c r="A53" s="396">
        <v>44</v>
      </c>
      <c r="B53" s="295" t="s">
        <v>2068</v>
      </c>
      <c r="C53" s="141" t="s">
        <v>351</v>
      </c>
      <c r="D53" s="151">
        <v>15</v>
      </c>
      <c r="E53" s="151"/>
      <c r="F53" s="151"/>
      <c r="G53" s="151"/>
      <c r="H53" s="151">
        <v>15</v>
      </c>
      <c r="I53" s="294">
        <v>12</v>
      </c>
      <c r="J53" s="488" t="s">
        <v>2046</v>
      </c>
    </row>
    <row r="54" spans="1:10" ht="78.75" x14ac:dyDescent="0.25">
      <c r="A54" s="396">
        <v>45</v>
      </c>
      <c r="B54" s="295" t="s">
        <v>222</v>
      </c>
      <c r="C54" s="141" t="s">
        <v>213</v>
      </c>
      <c r="D54" s="151">
        <v>1.8</v>
      </c>
      <c r="E54" s="151"/>
      <c r="F54" s="151"/>
      <c r="G54" s="151"/>
      <c r="H54" s="151">
        <f>+D54</f>
        <v>1.8</v>
      </c>
      <c r="I54" s="294">
        <v>6</v>
      </c>
      <c r="J54" s="488" t="s">
        <v>2046</v>
      </c>
    </row>
    <row r="55" spans="1:10" ht="47.25" x14ac:dyDescent="0.25">
      <c r="A55" s="396">
        <v>46</v>
      </c>
      <c r="B55" s="295" t="s">
        <v>223</v>
      </c>
      <c r="C55" s="141" t="s">
        <v>224</v>
      </c>
      <c r="D55" s="151">
        <v>40</v>
      </c>
      <c r="E55" s="151"/>
      <c r="F55" s="151"/>
      <c r="G55" s="151"/>
      <c r="H55" s="151">
        <v>40</v>
      </c>
      <c r="I55" s="294">
        <v>12</v>
      </c>
      <c r="J55" s="488" t="s">
        <v>2046</v>
      </c>
    </row>
    <row r="56" spans="1:10" ht="45" x14ac:dyDescent="0.25">
      <c r="A56" s="396">
        <v>47</v>
      </c>
      <c r="B56" s="295" t="s">
        <v>2069</v>
      </c>
      <c r="C56" s="141" t="s">
        <v>227</v>
      </c>
      <c r="D56" s="151">
        <v>8</v>
      </c>
      <c r="E56" s="151"/>
      <c r="F56" s="151"/>
      <c r="G56" s="151"/>
      <c r="H56" s="151">
        <f>+D56</f>
        <v>8</v>
      </c>
      <c r="I56" s="294">
        <v>12</v>
      </c>
      <c r="J56" s="488" t="s">
        <v>2046</v>
      </c>
    </row>
    <row r="57" spans="1:10" ht="63" x14ac:dyDescent="0.25">
      <c r="A57" s="396">
        <v>48</v>
      </c>
      <c r="B57" s="295" t="s">
        <v>2070</v>
      </c>
      <c r="C57" s="297" t="s">
        <v>349</v>
      </c>
      <c r="D57" s="151">
        <v>261</v>
      </c>
      <c r="E57" s="151"/>
      <c r="F57" s="151"/>
      <c r="G57" s="151"/>
      <c r="H57" s="151">
        <f>+D57</f>
        <v>261</v>
      </c>
      <c r="I57" s="294">
        <v>12</v>
      </c>
      <c r="J57" s="488" t="s">
        <v>2046</v>
      </c>
    </row>
    <row r="58" spans="1:10" ht="63" x14ac:dyDescent="0.25">
      <c r="A58" s="396">
        <v>49</v>
      </c>
      <c r="B58" s="295" t="s">
        <v>299</v>
      </c>
      <c r="C58" s="141" t="s">
        <v>230</v>
      </c>
      <c r="D58" s="151">
        <v>6.61</v>
      </c>
      <c r="E58" s="151"/>
      <c r="F58" s="151"/>
      <c r="G58" s="151"/>
      <c r="H58" s="151">
        <v>6.61</v>
      </c>
      <c r="I58" s="294">
        <v>5</v>
      </c>
      <c r="J58" s="488" t="s">
        <v>2046</v>
      </c>
    </row>
    <row r="59" spans="1:10" ht="68.25" customHeight="1" x14ac:dyDescent="0.25">
      <c r="A59" s="396">
        <v>50</v>
      </c>
      <c r="B59" s="298" t="s">
        <v>2071</v>
      </c>
      <c r="C59" s="141" t="s">
        <v>245</v>
      </c>
      <c r="D59" s="151">
        <v>0.6</v>
      </c>
      <c r="E59" s="151"/>
      <c r="F59" s="151"/>
      <c r="G59" s="151"/>
      <c r="H59" s="151">
        <v>0.6</v>
      </c>
      <c r="I59" s="294">
        <v>6</v>
      </c>
      <c r="J59" s="488" t="s">
        <v>2046</v>
      </c>
    </row>
    <row r="60" spans="1:10" ht="47.25" x14ac:dyDescent="0.25">
      <c r="A60" s="396">
        <v>51</v>
      </c>
      <c r="B60" s="295" t="s">
        <v>297</v>
      </c>
      <c r="C60" s="141" t="s">
        <v>298</v>
      </c>
      <c r="D60" s="151">
        <v>6</v>
      </c>
      <c r="E60" s="151"/>
      <c r="F60" s="151"/>
      <c r="G60" s="151"/>
      <c r="H60" s="151">
        <v>6</v>
      </c>
      <c r="I60" s="294">
        <v>9</v>
      </c>
      <c r="J60" s="488" t="s">
        <v>2046</v>
      </c>
    </row>
    <row r="61" spans="1:10" s="22" customFormat="1" ht="21" customHeight="1" x14ac:dyDescent="0.25">
      <c r="A61" s="552" t="s">
        <v>185</v>
      </c>
      <c r="B61" s="596"/>
      <c r="C61" s="553"/>
      <c r="D61" s="3">
        <f>SUM(D8:D60)</f>
        <v>832.2170000000001</v>
      </c>
      <c r="E61" s="3">
        <f t="shared" ref="E61:H61" si="0">SUM(E8:E60)</f>
        <v>35.54</v>
      </c>
      <c r="F61" s="3">
        <f t="shared" si="0"/>
        <v>3.05</v>
      </c>
      <c r="G61" s="3"/>
      <c r="H61" s="3">
        <f t="shared" si="0"/>
        <v>793.62700000000018</v>
      </c>
      <c r="I61" s="3"/>
      <c r="J61" s="105"/>
    </row>
  </sheetData>
  <mergeCells count="10">
    <mergeCell ref="A61:C61"/>
    <mergeCell ref="A2:J2"/>
    <mergeCell ref="A3:J3"/>
    <mergeCell ref="A5:A6"/>
    <mergeCell ref="B5:B6"/>
    <mergeCell ref="C5:C6"/>
    <mergeCell ref="D5:D6"/>
    <mergeCell ref="E5:H5"/>
    <mergeCell ref="I5:I6"/>
    <mergeCell ref="J5:J6"/>
  </mergeCells>
  <pageMargins left="0.7" right="0.2" top="0.5" bottom="0.5" header="0.3" footer="0.3"/>
  <pageSetup paperSize="9" orientation="landscape" r:id="rId1"/>
  <headerFooter>
    <oddHeader>&amp;C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topLeftCell="A154" zoomScale="85" zoomScaleNormal="85" workbookViewId="0">
      <selection activeCell="I165" sqref="I165"/>
    </sheetView>
  </sheetViews>
  <sheetFormatPr defaultRowHeight="15.75" x14ac:dyDescent="0.25"/>
  <cols>
    <col min="1" max="1" width="4.25" customWidth="1"/>
    <col min="2" max="2" width="28.875" customWidth="1"/>
    <col min="3" max="3" width="16.75" style="511" customWidth="1"/>
    <col min="4" max="4" width="9.125" customWidth="1"/>
    <col min="5" max="5" width="7.875" customWidth="1"/>
    <col min="6" max="6" width="7.5" customWidth="1"/>
    <col min="7" max="8" width="7.875" customWidth="1"/>
    <col min="9" max="9" width="8.625" style="336" customWidth="1"/>
    <col min="10" max="10" width="20.375" style="545" customWidth="1"/>
  </cols>
  <sheetData>
    <row r="1" spans="1:10" x14ac:dyDescent="0.25">
      <c r="I1" s="562" t="s">
        <v>2100</v>
      </c>
      <c r="J1" s="562"/>
    </row>
    <row r="2" spans="1:10" ht="34.5" customHeight="1" x14ac:dyDescent="0.25">
      <c r="A2" s="557" t="s">
        <v>2167</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20.25" customHeight="1" x14ac:dyDescent="0.25">
      <c r="A5" s="560" t="s">
        <v>0</v>
      </c>
      <c r="B5" s="561" t="s">
        <v>28</v>
      </c>
      <c r="C5" s="561" t="s">
        <v>29</v>
      </c>
      <c r="D5" s="561" t="s">
        <v>30</v>
      </c>
      <c r="E5" s="560" t="s">
        <v>10</v>
      </c>
      <c r="F5" s="560"/>
      <c r="G5" s="560"/>
      <c r="H5" s="560"/>
      <c r="I5" s="555" t="s">
        <v>186</v>
      </c>
      <c r="J5" s="563" t="s">
        <v>7</v>
      </c>
    </row>
    <row r="6" spans="1:10" ht="93" customHeight="1" x14ac:dyDescent="0.25">
      <c r="A6" s="560"/>
      <c r="B6" s="560"/>
      <c r="C6" s="560"/>
      <c r="D6" s="560"/>
      <c r="E6" s="495" t="s">
        <v>31</v>
      </c>
      <c r="F6" s="494" t="s">
        <v>1</v>
      </c>
      <c r="G6" s="495" t="s">
        <v>12</v>
      </c>
      <c r="H6" s="495" t="s">
        <v>379</v>
      </c>
      <c r="I6" s="556"/>
      <c r="J6" s="563"/>
    </row>
    <row r="7" spans="1:10" ht="39.950000000000003" customHeight="1" x14ac:dyDescent="0.25">
      <c r="A7" s="532">
        <v>1</v>
      </c>
      <c r="B7" s="533" t="s">
        <v>2175</v>
      </c>
      <c r="C7" s="534" t="s">
        <v>2176</v>
      </c>
      <c r="D7" s="535">
        <v>1</v>
      </c>
      <c r="E7" s="535">
        <v>0.5</v>
      </c>
      <c r="F7" s="535"/>
      <c r="G7" s="535"/>
      <c r="H7" s="535">
        <v>0.5</v>
      </c>
      <c r="I7" s="539">
        <v>12</v>
      </c>
      <c r="J7" s="542" t="s">
        <v>2171</v>
      </c>
    </row>
    <row r="8" spans="1:10" ht="51.75" customHeight="1" x14ac:dyDescent="0.25">
      <c r="A8" s="532">
        <v>2</v>
      </c>
      <c r="B8" s="533" t="s">
        <v>2178</v>
      </c>
      <c r="C8" s="534" t="s">
        <v>2176</v>
      </c>
      <c r="D8" s="535">
        <v>22.54</v>
      </c>
      <c r="E8" s="535">
        <v>20.5</v>
      </c>
      <c r="F8" s="535"/>
      <c r="G8" s="535"/>
      <c r="H8" s="535">
        <v>2.04</v>
      </c>
      <c r="I8" s="539">
        <v>6</v>
      </c>
      <c r="J8" s="542" t="s">
        <v>2171</v>
      </c>
    </row>
    <row r="9" spans="1:10" ht="39.950000000000003" customHeight="1" x14ac:dyDescent="0.25">
      <c r="A9" s="532">
        <v>3</v>
      </c>
      <c r="B9" s="533" t="s">
        <v>2180</v>
      </c>
      <c r="C9" s="534" t="s">
        <v>2172</v>
      </c>
      <c r="D9" s="535">
        <v>0.05</v>
      </c>
      <c r="E9" s="535">
        <v>0.05</v>
      </c>
      <c r="F9" s="535"/>
      <c r="G9" s="535"/>
      <c r="H9" s="535">
        <v>0</v>
      </c>
      <c r="I9" s="539">
        <v>3</v>
      </c>
      <c r="J9" s="542" t="s">
        <v>2171</v>
      </c>
    </row>
    <row r="10" spans="1:10" ht="39.950000000000003" customHeight="1" x14ac:dyDescent="0.25">
      <c r="A10" s="532">
        <v>4</v>
      </c>
      <c r="B10" s="533" t="s">
        <v>2181</v>
      </c>
      <c r="C10" s="534" t="s">
        <v>2182</v>
      </c>
      <c r="D10" s="535">
        <v>0.7</v>
      </c>
      <c r="E10" s="535"/>
      <c r="F10" s="535"/>
      <c r="G10" s="535"/>
      <c r="H10" s="535">
        <v>0.7</v>
      </c>
      <c r="I10" s="539">
        <v>7</v>
      </c>
      <c r="J10" s="542" t="s">
        <v>2171</v>
      </c>
    </row>
    <row r="11" spans="1:10" ht="39.950000000000003" customHeight="1" x14ac:dyDescent="0.25">
      <c r="A11" s="532">
        <v>5</v>
      </c>
      <c r="B11" s="533" t="s">
        <v>2183</v>
      </c>
      <c r="C11" s="534" t="s">
        <v>2184</v>
      </c>
      <c r="D11" s="535">
        <v>0.08</v>
      </c>
      <c r="E11" s="535">
        <v>0.08</v>
      </c>
      <c r="F11" s="535"/>
      <c r="G11" s="535"/>
      <c r="H11" s="535"/>
      <c r="I11" s="539">
        <v>9</v>
      </c>
      <c r="J11" s="542" t="s">
        <v>2171</v>
      </c>
    </row>
    <row r="12" spans="1:10" ht="46.5" customHeight="1" x14ac:dyDescent="0.25">
      <c r="A12" s="532">
        <v>6</v>
      </c>
      <c r="B12" s="533" t="s">
        <v>2185</v>
      </c>
      <c r="C12" s="534" t="s">
        <v>2186</v>
      </c>
      <c r="D12" s="535">
        <v>0.8</v>
      </c>
      <c r="E12" s="535">
        <v>0.8</v>
      </c>
      <c r="F12" s="535"/>
      <c r="G12" s="535"/>
      <c r="H12" s="535"/>
      <c r="I12" s="539">
        <v>8</v>
      </c>
      <c r="J12" s="542" t="s">
        <v>2171</v>
      </c>
    </row>
    <row r="13" spans="1:10" ht="39.950000000000003" customHeight="1" x14ac:dyDescent="0.25">
      <c r="A13" s="532">
        <v>7</v>
      </c>
      <c r="B13" s="533" t="s">
        <v>2187</v>
      </c>
      <c r="C13" s="534" t="s">
        <v>2188</v>
      </c>
      <c r="D13" s="535">
        <v>0.03</v>
      </c>
      <c r="E13" s="535">
        <v>0</v>
      </c>
      <c r="F13" s="535"/>
      <c r="G13" s="535"/>
      <c r="H13" s="535">
        <v>0.03</v>
      </c>
      <c r="I13" s="539">
        <v>3</v>
      </c>
      <c r="J13" s="542" t="s">
        <v>2171</v>
      </c>
    </row>
    <row r="14" spans="1:10" ht="39.950000000000003" customHeight="1" x14ac:dyDescent="0.25">
      <c r="A14" s="532">
        <v>8</v>
      </c>
      <c r="B14" s="533" t="s">
        <v>2189</v>
      </c>
      <c r="C14" s="534" t="s">
        <v>2176</v>
      </c>
      <c r="D14" s="535">
        <v>2.5</v>
      </c>
      <c r="E14" s="535">
        <v>2.16</v>
      </c>
      <c r="F14" s="535"/>
      <c r="G14" s="535"/>
      <c r="H14" s="535">
        <v>0.34</v>
      </c>
      <c r="I14" s="539">
        <v>10</v>
      </c>
      <c r="J14" s="542" t="s">
        <v>2171</v>
      </c>
    </row>
    <row r="15" spans="1:10" s="307" customFormat="1" ht="39.950000000000003" customHeight="1" x14ac:dyDescent="0.25">
      <c r="A15" s="532">
        <v>9</v>
      </c>
      <c r="B15" s="533" t="s">
        <v>2190</v>
      </c>
      <c r="C15" s="534" t="s">
        <v>2176</v>
      </c>
      <c r="D15" s="535">
        <v>2.1</v>
      </c>
      <c r="E15" s="535">
        <v>2.1</v>
      </c>
      <c r="F15" s="535"/>
      <c r="G15" s="535"/>
      <c r="H15" s="535">
        <v>0</v>
      </c>
      <c r="I15" s="539">
        <v>4</v>
      </c>
      <c r="J15" s="542" t="s">
        <v>2171</v>
      </c>
    </row>
    <row r="16" spans="1:10" s="307" customFormat="1" ht="39.950000000000003" customHeight="1" x14ac:dyDescent="0.25">
      <c r="A16" s="532">
        <v>10</v>
      </c>
      <c r="B16" s="533" t="s">
        <v>2191</v>
      </c>
      <c r="C16" s="534" t="s">
        <v>2192</v>
      </c>
      <c r="D16" s="535">
        <v>6.9700000000000006</v>
      </c>
      <c r="E16" s="535">
        <v>4.1100000000000003</v>
      </c>
      <c r="F16" s="535"/>
      <c r="G16" s="535"/>
      <c r="H16" s="535">
        <v>2.86</v>
      </c>
      <c r="I16" s="539">
        <v>3</v>
      </c>
      <c r="J16" s="542" t="s">
        <v>2171</v>
      </c>
    </row>
    <row r="17" spans="1:10" ht="39.950000000000003" customHeight="1" x14ac:dyDescent="0.25">
      <c r="A17" s="532">
        <v>11</v>
      </c>
      <c r="B17" s="533" t="s">
        <v>2196</v>
      </c>
      <c r="C17" s="534" t="s">
        <v>2197</v>
      </c>
      <c r="D17" s="535">
        <v>0.05</v>
      </c>
      <c r="E17" s="535">
        <v>0.02</v>
      </c>
      <c r="F17" s="535"/>
      <c r="G17" s="535"/>
      <c r="H17" s="535">
        <v>0.03</v>
      </c>
      <c r="I17" s="539">
        <v>6</v>
      </c>
      <c r="J17" s="542" t="s">
        <v>2171</v>
      </c>
    </row>
    <row r="18" spans="1:10" ht="50.25" customHeight="1" x14ac:dyDescent="0.25">
      <c r="A18" s="532">
        <v>12</v>
      </c>
      <c r="B18" s="533" t="s">
        <v>2198</v>
      </c>
      <c r="C18" s="534" t="s">
        <v>2172</v>
      </c>
      <c r="D18" s="535">
        <v>0.1</v>
      </c>
      <c r="E18" s="535">
        <v>0.1</v>
      </c>
      <c r="F18" s="535"/>
      <c r="G18" s="535"/>
      <c r="H18" s="535"/>
      <c r="I18" s="539">
        <v>12</v>
      </c>
      <c r="J18" s="542" t="s">
        <v>2171</v>
      </c>
    </row>
    <row r="19" spans="1:10" ht="67.5" customHeight="1" x14ac:dyDescent="0.25">
      <c r="A19" s="532">
        <v>13</v>
      </c>
      <c r="B19" s="533" t="s">
        <v>2199</v>
      </c>
      <c r="C19" s="534" t="s">
        <v>2200</v>
      </c>
      <c r="D19" s="535">
        <v>1.7</v>
      </c>
      <c r="E19" s="535">
        <v>1.7</v>
      </c>
      <c r="F19" s="535"/>
      <c r="G19" s="535"/>
      <c r="H19" s="535"/>
      <c r="I19" s="539">
        <v>6</v>
      </c>
      <c r="J19" s="542" t="s">
        <v>2171</v>
      </c>
    </row>
    <row r="20" spans="1:10" ht="60" customHeight="1" x14ac:dyDescent="0.25">
      <c r="A20" s="532">
        <v>14</v>
      </c>
      <c r="B20" s="533" t="s">
        <v>2201</v>
      </c>
      <c r="C20" s="534" t="s">
        <v>2202</v>
      </c>
      <c r="D20" s="535">
        <v>1</v>
      </c>
      <c r="E20" s="535">
        <v>1</v>
      </c>
      <c r="F20" s="535"/>
      <c r="G20" s="535"/>
      <c r="H20" s="535"/>
      <c r="I20" s="539">
        <v>7</v>
      </c>
      <c r="J20" s="542" t="s">
        <v>2171</v>
      </c>
    </row>
    <row r="21" spans="1:10" ht="49.5" customHeight="1" x14ac:dyDescent="0.25">
      <c r="A21" s="532">
        <v>15</v>
      </c>
      <c r="B21" s="533" t="s">
        <v>2203</v>
      </c>
      <c r="C21" s="534" t="s">
        <v>2204</v>
      </c>
      <c r="D21" s="535">
        <v>0.17</v>
      </c>
      <c r="E21" s="535">
        <v>0.17</v>
      </c>
      <c r="F21" s="535"/>
      <c r="G21" s="535"/>
      <c r="H21" s="535"/>
      <c r="I21" s="539">
        <v>4</v>
      </c>
      <c r="J21" s="542" t="s">
        <v>2171</v>
      </c>
    </row>
    <row r="22" spans="1:10" ht="49.5" customHeight="1" x14ac:dyDescent="0.25">
      <c r="A22" s="532">
        <v>16</v>
      </c>
      <c r="B22" s="533" t="s">
        <v>2205</v>
      </c>
      <c r="C22" s="534" t="s">
        <v>2204</v>
      </c>
      <c r="D22" s="535">
        <v>0.14000000000000001</v>
      </c>
      <c r="E22" s="535">
        <v>0.04</v>
      </c>
      <c r="F22" s="535"/>
      <c r="G22" s="535"/>
      <c r="H22" s="535">
        <v>0.1</v>
      </c>
      <c r="I22" s="539">
        <v>5</v>
      </c>
      <c r="J22" s="542" t="s">
        <v>2171</v>
      </c>
    </row>
    <row r="23" spans="1:10" ht="49.5" customHeight="1" x14ac:dyDescent="0.25">
      <c r="A23" s="532">
        <v>17</v>
      </c>
      <c r="B23" s="533" t="s">
        <v>2206</v>
      </c>
      <c r="C23" s="534" t="s">
        <v>2207</v>
      </c>
      <c r="D23" s="535">
        <v>0.1</v>
      </c>
      <c r="E23" s="535"/>
      <c r="F23" s="535"/>
      <c r="G23" s="535"/>
      <c r="H23" s="535">
        <v>0.1</v>
      </c>
      <c r="I23" s="539">
        <v>11</v>
      </c>
      <c r="J23" s="542" t="s">
        <v>2171</v>
      </c>
    </row>
    <row r="24" spans="1:10" ht="49.5" customHeight="1" x14ac:dyDescent="0.25">
      <c r="A24" s="532">
        <v>18</v>
      </c>
      <c r="B24" s="533" t="s">
        <v>2208</v>
      </c>
      <c r="C24" s="534" t="s">
        <v>2209</v>
      </c>
      <c r="D24" s="535">
        <v>1.4</v>
      </c>
      <c r="E24" s="535">
        <v>1.4</v>
      </c>
      <c r="F24" s="535"/>
      <c r="G24" s="535"/>
      <c r="H24" s="535"/>
      <c r="I24" s="539">
        <v>12</v>
      </c>
      <c r="J24" s="542" t="s">
        <v>2171</v>
      </c>
    </row>
    <row r="25" spans="1:10" ht="49.5" customHeight="1" x14ac:dyDescent="0.25">
      <c r="A25" s="532">
        <v>19</v>
      </c>
      <c r="B25" s="533" t="s">
        <v>2210</v>
      </c>
      <c r="C25" s="534" t="s">
        <v>2182</v>
      </c>
      <c r="D25" s="535">
        <v>0.14000000000000001</v>
      </c>
      <c r="E25" s="535"/>
      <c r="F25" s="535"/>
      <c r="G25" s="535"/>
      <c r="H25" s="535">
        <v>0.14000000000000001</v>
      </c>
      <c r="I25" s="539">
        <v>4</v>
      </c>
      <c r="J25" s="542" t="s">
        <v>2171</v>
      </c>
    </row>
    <row r="26" spans="1:10" ht="69" customHeight="1" x14ac:dyDescent="0.25">
      <c r="A26" s="532">
        <v>20</v>
      </c>
      <c r="B26" s="533" t="s">
        <v>2211</v>
      </c>
      <c r="C26" s="534" t="s">
        <v>2172</v>
      </c>
      <c r="D26" s="535">
        <v>2</v>
      </c>
      <c r="E26" s="535">
        <v>2</v>
      </c>
      <c r="F26" s="535"/>
      <c r="G26" s="535"/>
      <c r="H26" s="535"/>
      <c r="I26" s="539">
        <v>10</v>
      </c>
      <c r="J26" s="542" t="s">
        <v>2171</v>
      </c>
    </row>
    <row r="27" spans="1:10" ht="61.5" customHeight="1" x14ac:dyDescent="0.25">
      <c r="A27" s="532">
        <v>21</v>
      </c>
      <c r="B27" s="533" t="s">
        <v>2212</v>
      </c>
      <c r="C27" s="534" t="s">
        <v>2213</v>
      </c>
      <c r="D27" s="535">
        <v>2.1799999999999997</v>
      </c>
      <c r="E27" s="535">
        <v>1.64</v>
      </c>
      <c r="F27" s="535"/>
      <c r="G27" s="535"/>
      <c r="H27" s="535">
        <v>0.54</v>
      </c>
      <c r="I27" s="539">
        <v>4</v>
      </c>
      <c r="J27" s="542" t="s">
        <v>2171</v>
      </c>
    </row>
    <row r="28" spans="1:10" ht="39.950000000000003" customHeight="1" x14ac:dyDescent="0.25">
      <c r="A28" s="532">
        <v>22</v>
      </c>
      <c r="B28" s="533" t="s">
        <v>2214</v>
      </c>
      <c r="C28" s="534" t="s">
        <v>2215</v>
      </c>
      <c r="D28" s="535">
        <v>1.2</v>
      </c>
      <c r="E28" s="535">
        <v>1.2</v>
      </c>
      <c r="F28" s="535"/>
      <c r="G28" s="535"/>
      <c r="H28" s="535"/>
      <c r="I28" s="539">
        <v>3</v>
      </c>
      <c r="J28" s="542" t="s">
        <v>2171</v>
      </c>
    </row>
    <row r="29" spans="1:10" ht="62.25" customHeight="1" x14ac:dyDescent="0.25">
      <c r="A29" s="532">
        <v>23</v>
      </c>
      <c r="B29" s="533" t="s">
        <v>2216</v>
      </c>
      <c r="C29" s="534" t="s">
        <v>2204</v>
      </c>
      <c r="D29" s="535">
        <v>0.1</v>
      </c>
      <c r="E29" s="535">
        <v>0.1</v>
      </c>
      <c r="F29" s="535"/>
      <c r="G29" s="535"/>
      <c r="H29" s="535"/>
      <c r="I29" s="539">
        <v>3</v>
      </c>
      <c r="J29" s="542" t="s">
        <v>2171</v>
      </c>
    </row>
    <row r="30" spans="1:10" ht="39.950000000000003" customHeight="1" x14ac:dyDescent="0.25">
      <c r="A30" s="532">
        <v>24</v>
      </c>
      <c r="B30" s="533" t="s">
        <v>2217</v>
      </c>
      <c r="C30" s="534" t="s">
        <v>2218</v>
      </c>
      <c r="D30" s="535">
        <v>0.5</v>
      </c>
      <c r="E30" s="535">
        <v>0.5</v>
      </c>
      <c r="F30" s="535"/>
      <c r="G30" s="535"/>
      <c r="H30" s="535"/>
      <c r="I30" s="539">
        <v>3</v>
      </c>
      <c r="J30" s="542" t="s">
        <v>2171</v>
      </c>
    </row>
    <row r="31" spans="1:10" ht="39.950000000000003" customHeight="1" x14ac:dyDescent="0.25">
      <c r="A31" s="532">
        <v>25</v>
      </c>
      <c r="B31" s="533" t="s">
        <v>2219</v>
      </c>
      <c r="C31" s="534" t="s">
        <v>2174</v>
      </c>
      <c r="D31" s="535">
        <v>0.6</v>
      </c>
      <c r="E31" s="535">
        <v>0.6</v>
      </c>
      <c r="F31" s="535"/>
      <c r="G31" s="535"/>
      <c r="H31" s="535"/>
      <c r="I31" s="539">
        <v>8</v>
      </c>
      <c r="J31" s="542" t="s">
        <v>2171</v>
      </c>
    </row>
    <row r="32" spans="1:10" ht="39.950000000000003" customHeight="1" x14ac:dyDescent="0.25">
      <c r="A32" s="532">
        <v>26</v>
      </c>
      <c r="B32" s="533" t="s">
        <v>2220</v>
      </c>
      <c r="C32" s="534" t="s">
        <v>2173</v>
      </c>
      <c r="D32" s="535">
        <v>0.12</v>
      </c>
      <c r="E32" s="535">
        <v>0.12</v>
      </c>
      <c r="F32" s="535"/>
      <c r="G32" s="535"/>
      <c r="H32" s="535"/>
      <c r="I32" s="539">
        <v>5</v>
      </c>
      <c r="J32" s="542" t="s">
        <v>2171</v>
      </c>
    </row>
    <row r="33" spans="1:10" ht="67.5" customHeight="1" x14ac:dyDescent="0.25">
      <c r="A33" s="532">
        <v>27</v>
      </c>
      <c r="B33" s="533" t="s">
        <v>2221</v>
      </c>
      <c r="C33" s="534" t="s">
        <v>2222</v>
      </c>
      <c r="D33" s="535">
        <v>0.1762</v>
      </c>
      <c r="E33" s="535">
        <v>0.1762</v>
      </c>
      <c r="F33" s="535"/>
      <c r="G33" s="535"/>
      <c r="H33" s="535">
        <v>0</v>
      </c>
      <c r="I33" s="539">
        <v>11</v>
      </c>
      <c r="J33" s="542" t="s">
        <v>2171</v>
      </c>
    </row>
    <row r="34" spans="1:10" ht="67.5" customHeight="1" x14ac:dyDescent="0.25">
      <c r="A34" s="532">
        <v>28</v>
      </c>
      <c r="B34" s="533" t="s">
        <v>2223</v>
      </c>
      <c r="C34" s="534" t="s">
        <v>2224</v>
      </c>
      <c r="D34" s="535">
        <v>0.01</v>
      </c>
      <c r="E34" s="535">
        <v>0.01</v>
      </c>
      <c r="F34" s="535"/>
      <c r="G34" s="535"/>
      <c r="H34" s="535">
        <v>0</v>
      </c>
      <c r="I34" s="539">
        <v>5</v>
      </c>
      <c r="J34" s="542" t="s">
        <v>2171</v>
      </c>
    </row>
    <row r="35" spans="1:10" ht="54" customHeight="1" x14ac:dyDescent="0.25">
      <c r="A35" s="532">
        <v>29</v>
      </c>
      <c r="B35" s="533" t="s">
        <v>2225</v>
      </c>
      <c r="C35" s="534" t="s">
        <v>2192</v>
      </c>
      <c r="D35" s="535">
        <v>4</v>
      </c>
      <c r="E35" s="535">
        <v>4</v>
      </c>
      <c r="F35" s="535"/>
      <c r="G35" s="535"/>
      <c r="H35" s="535">
        <v>0</v>
      </c>
      <c r="I35" s="539">
        <v>5</v>
      </c>
      <c r="J35" s="542" t="s">
        <v>2171</v>
      </c>
    </row>
    <row r="36" spans="1:10" ht="72.75" customHeight="1" x14ac:dyDescent="0.25">
      <c r="A36" s="532">
        <v>30</v>
      </c>
      <c r="B36" s="533" t="s">
        <v>2226</v>
      </c>
      <c r="C36" s="534" t="s">
        <v>2192</v>
      </c>
      <c r="D36" s="535">
        <v>0.05</v>
      </c>
      <c r="E36" s="535">
        <v>0.05</v>
      </c>
      <c r="F36" s="535"/>
      <c r="G36" s="535"/>
      <c r="H36" s="535">
        <v>0</v>
      </c>
      <c r="I36" s="539">
        <v>3</v>
      </c>
      <c r="J36" s="542" t="s">
        <v>2171</v>
      </c>
    </row>
    <row r="37" spans="1:10" ht="72.75" customHeight="1" x14ac:dyDescent="0.25">
      <c r="A37" s="532">
        <v>31</v>
      </c>
      <c r="B37" s="533" t="s">
        <v>2227</v>
      </c>
      <c r="C37" s="534" t="s">
        <v>2228</v>
      </c>
      <c r="D37" s="535">
        <v>0.1</v>
      </c>
      <c r="E37" s="535">
        <v>0.1</v>
      </c>
      <c r="F37" s="535"/>
      <c r="G37" s="535"/>
      <c r="H37" s="535">
        <v>0</v>
      </c>
      <c r="I37" s="539">
        <v>9</v>
      </c>
      <c r="J37" s="542" t="s">
        <v>2171</v>
      </c>
    </row>
    <row r="38" spans="1:10" ht="72.75" customHeight="1" x14ac:dyDescent="0.25">
      <c r="A38" s="532">
        <v>32</v>
      </c>
      <c r="B38" s="533" t="s">
        <v>2229</v>
      </c>
      <c r="C38" s="534" t="s">
        <v>2230</v>
      </c>
      <c r="D38" s="535">
        <v>0.03</v>
      </c>
      <c r="E38" s="535">
        <v>0.03</v>
      </c>
      <c r="F38" s="535"/>
      <c r="G38" s="535"/>
      <c r="H38" s="535">
        <v>0</v>
      </c>
      <c r="I38" s="539">
        <v>5</v>
      </c>
      <c r="J38" s="542" t="s">
        <v>2171</v>
      </c>
    </row>
    <row r="39" spans="1:10" ht="84.75" customHeight="1" x14ac:dyDescent="0.25">
      <c r="A39" s="532">
        <v>33</v>
      </c>
      <c r="B39" s="533" t="s">
        <v>2231</v>
      </c>
      <c r="C39" s="534" t="s">
        <v>2232</v>
      </c>
      <c r="D39" s="535">
        <v>0.03</v>
      </c>
      <c r="E39" s="535">
        <v>0.03</v>
      </c>
      <c r="F39" s="535"/>
      <c r="G39" s="535"/>
      <c r="H39" s="535">
        <v>0</v>
      </c>
      <c r="I39" s="539">
        <v>3</v>
      </c>
      <c r="J39" s="542" t="s">
        <v>2171</v>
      </c>
    </row>
    <row r="40" spans="1:10" ht="50.25" customHeight="1" x14ac:dyDescent="0.25">
      <c r="A40" s="532">
        <v>34</v>
      </c>
      <c r="B40" s="533" t="s">
        <v>2233</v>
      </c>
      <c r="C40" s="534" t="s">
        <v>2234</v>
      </c>
      <c r="D40" s="535">
        <v>0.45</v>
      </c>
      <c r="E40" s="535"/>
      <c r="F40" s="535"/>
      <c r="G40" s="535"/>
      <c r="H40" s="535">
        <v>0.45</v>
      </c>
      <c r="I40" s="539">
        <v>4</v>
      </c>
      <c r="J40" s="542" t="s">
        <v>2171</v>
      </c>
    </row>
    <row r="41" spans="1:10" ht="50.25" customHeight="1" x14ac:dyDescent="0.25">
      <c r="A41" s="532">
        <v>35</v>
      </c>
      <c r="B41" s="533" t="s">
        <v>2235</v>
      </c>
      <c r="C41" s="534" t="s">
        <v>2236</v>
      </c>
      <c r="D41" s="535">
        <v>4.9800000000000004</v>
      </c>
      <c r="E41" s="535">
        <v>4.9800000000000004</v>
      </c>
      <c r="F41" s="535"/>
      <c r="G41" s="535"/>
      <c r="H41" s="535">
        <v>0</v>
      </c>
      <c r="I41" s="539">
        <v>6</v>
      </c>
      <c r="J41" s="542" t="s">
        <v>2171</v>
      </c>
    </row>
    <row r="42" spans="1:10" ht="39.950000000000003" customHeight="1" x14ac:dyDescent="0.25">
      <c r="A42" s="532">
        <v>36</v>
      </c>
      <c r="B42" s="533" t="s">
        <v>2237</v>
      </c>
      <c r="C42" s="534" t="s">
        <v>2177</v>
      </c>
      <c r="D42" s="535">
        <v>0.25</v>
      </c>
      <c r="E42" s="535">
        <v>0.25</v>
      </c>
      <c r="F42" s="535"/>
      <c r="G42" s="535"/>
      <c r="H42" s="535">
        <v>0</v>
      </c>
      <c r="I42" s="539">
        <v>3</v>
      </c>
      <c r="J42" s="542" t="s">
        <v>2171</v>
      </c>
    </row>
    <row r="43" spans="1:10" ht="74.25" customHeight="1" x14ac:dyDescent="0.25">
      <c r="A43" s="532">
        <v>37</v>
      </c>
      <c r="B43" s="533" t="s">
        <v>2238</v>
      </c>
      <c r="C43" s="534" t="s">
        <v>2239</v>
      </c>
      <c r="D43" s="535">
        <v>1.6</v>
      </c>
      <c r="E43" s="535">
        <v>0.6</v>
      </c>
      <c r="F43" s="535"/>
      <c r="G43" s="535"/>
      <c r="H43" s="535">
        <v>1</v>
      </c>
      <c r="I43" s="539">
        <v>12</v>
      </c>
      <c r="J43" s="542" t="s">
        <v>2240</v>
      </c>
    </row>
    <row r="44" spans="1:10" ht="74.25" customHeight="1" x14ac:dyDescent="0.25">
      <c r="A44" s="532">
        <v>38</v>
      </c>
      <c r="B44" s="533" t="s">
        <v>2241</v>
      </c>
      <c r="C44" s="534" t="s">
        <v>2242</v>
      </c>
      <c r="D44" s="535">
        <v>2.4</v>
      </c>
      <c r="E44" s="535">
        <v>2.4</v>
      </c>
      <c r="F44" s="535"/>
      <c r="G44" s="535"/>
      <c r="H44" s="535">
        <v>0</v>
      </c>
      <c r="I44" s="539">
        <v>11</v>
      </c>
      <c r="J44" s="542" t="s">
        <v>2240</v>
      </c>
    </row>
    <row r="45" spans="1:10" ht="74.25" customHeight="1" x14ac:dyDescent="0.25">
      <c r="A45" s="532">
        <v>39</v>
      </c>
      <c r="B45" s="533" t="s">
        <v>2243</v>
      </c>
      <c r="C45" s="534" t="s">
        <v>2177</v>
      </c>
      <c r="D45" s="535">
        <v>2.6</v>
      </c>
      <c r="E45" s="535">
        <v>2.6</v>
      </c>
      <c r="F45" s="535"/>
      <c r="G45" s="535"/>
      <c r="H45" s="535">
        <v>0</v>
      </c>
      <c r="I45" s="539">
        <v>4</v>
      </c>
      <c r="J45" s="542" t="s">
        <v>2240</v>
      </c>
    </row>
    <row r="46" spans="1:10" ht="74.25" customHeight="1" x14ac:dyDescent="0.25">
      <c r="A46" s="532">
        <v>40</v>
      </c>
      <c r="B46" s="533" t="s">
        <v>2244</v>
      </c>
      <c r="C46" s="534" t="s">
        <v>2195</v>
      </c>
      <c r="D46" s="535">
        <v>1.1499999999999999</v>
      </c>
      <c r="E46" s="535">
        <v>1.1499999999999999</v>
      </c>
      <c r="F46" s="535"/>
      <c r="G46" s="535"/>
      <c r="H46" s="535">
        <v>0</v>
      </c>
      <c r="I46" s="539">
        <v>9</v>
      </c>
      <c r="J46" s="542" t="s">
        <v>2240</v>
      </c>
    </row>
    <row r="47" spans="1:10" ht="74.25" customHeight="1" x14ac:dyDescent="0.25">
      <c r="A47" s="532">
        <v>41</v>
      </c>
      <c r="B47" s="533" t="s">
        <v>2245</v>
      </c>
      <c r="C47" s="534" t="s">
        <v>2246</v>
      </c>
      <c r="D47" s="535">
        <v>1.9</v>
      </c>
      <c r="E47" s="535">
        <v>0</v>
      </c>
      <c r="F47" s="535"/>
      <c r="G47" s="535"/>
      <c r="H47" s="535">
        <v>1.9</v>
      </c>
      <c r="I47" s="539">
        <v>11</v>
      </c>
      <c r="J47" s="542" t="s">
        <v>2240</v>
      </c>
    </row>
    <row r="48" spans="1:10" ht="74.25" customHeight="1" x14ac:dyDescent="0.25">
      <c r="A48" s="532">
        <v>42</v>
      </c>
      <c r="B48" s="533" t="s">
        <v>2247</v>
      </c>
      <c r="C48" s="534" t="s">
        <v>2195</v>
      </c>
      <c r="D48" s="535">
        <v>1.5</v>
      </c>
      <c r="E48" s="535">
        <v>0</v>
      </c>
      <c r="F48" s="535"/>
      <c r="G48" s="535"/>
      <c r="H48" s="535">
        <v>1.5</v>
      </c>
      <c r="I48" s="539">
        <v>11</v>
      </c>
      <c r="J48" s="542" t="s">
        <v>2240</v>
      </c>
    </row>
    <row r="49" spans="1:10" ht="84" customHeight="1" x14ac:dyDescent="0.25">
      <c r="A49" s="532">
        <v>43</v>
      </c>
      <c r="B49" s="533" t="s">
        <v>2238</v>
      </c>
      <c r="C49" s="534" t="s">
        <v>2248</v>
      </c>
      <c r="D49" s="535">
        <v>0.97</v>
      </c>
      <c r="E49" s="535">
        <v>0</v>
      </c>
      <c r="F49" s="535"/>
      <c r="G49" s="535"/>
      <c r="H49" s="535">
        <v>0.97</v>
      </c>
      <c r="I49" s="539">
        <v>10</v>
      </c>
      <c r="J49" s="542" t="s">
        <v>2240</v>
      </c>
    </row>
    <row r="50" spans="1:10" ht="80.25" customHeight="1" x14ac:dyDescent="0.25">
      <c r="A50" s="532">
        <v>44</v>
      </c>
      <c r="B50" s="533" t="s">
        <v>2249</v>
      </c>
      <c r="C50" s="534" t="s">
        <v>2250</v>
      </c>
      <c r="D50" s="535">
        <v>2.5</v>
      </c>
      <c r="E50" s="535">
        <v>2.5</v>
      </c>
      <c r="F50" s="535"/>
      <c r="G50" s="535"/>
      <c r="H50" s="535">
        <v>0</v>
      </c>
      <c r="I50" s="539">
        <v>9</v>
      </c>
      <c r="J50" s="542" t="s">
        <v>2240</v>
      </c>
    </row>
    <row r="51" spans="1:10" ht="80.25" customHeight="1" x14ac:dyDescent="0.25">
      <c r="A51" s="532">
        <v>45</v>
      </c>
      <c r="B51" s="533" t="s">
        <v>2251</v>
      </c>
      <c r="C51" s="534" t="s">
        <v>2252</v>
      </c>
      <c r="D51" s="535">
        <v>0.3</v>
      </c>
      <c r="E51" s="535">
        <v>0.3</v>
      </c>
      <c r="F51" s="535"/>
      <c r="G51" s="535"/>
      <c r="H51" s="535">
        <v>0</v>
      </c>
      <c r="I51" s="539">
        <v>3</v>
      </c>
      <c r="J51" s="542" t="s">
        <v>2240</v>
      </c>
    </row>
    <row r="52" spans="1:10" ht="80.25" customHeight="1" x14ac:dyDescent="0.25">
      <c r="A52" s="532">
        <v>46</v>
      </c>
      <c r="B52" s="533" t="s">
        <v>2253</v>
      </c>
      <c r="C52" s="534" t="s">
        <v>2254</v>
      </c>
      <c r="D52" s="535">
        <v>0.1</v>
      </c>
      <c r="E52" s="535"/>
      <c r="F52" s="535"/>
      <c r="G52" s="535"/>
      <c r="H52" s="535">
        <v>0.1</v>
      </c>
      <c r="I52" s="539">
        <v>12</v>
      </c>
      <c r="J52" s="542" t="s">
        <v>2240</v>
      </c>
    </row>
    <row r="53" spans="1:10" ht="80.25" customHeight="1" x14ac:dyDescent="0.25">
      <c r="A53" s="532">
        <v>47</v>
      </c>
      <c r="B53" s="533" t="s">
        <v>2255</v>
      </c>
      <c r="C53" s="534" t="s">
        <v>2256</v>
      </c>
      <c r="D53" s="535">
        <v>0.7</v>
      </c>
      <c r="E53" s="535">
        <v>0.7</v>
      </c>
      <c r="F53" s="535"/>
      <c r="G53" s="535"/>
      <c r="H53" s="535"/>
      <c r="I53" s="539">
        <v>11</v>
      </c>
      <c r="J53" s="542" t="s">
        <v>2240</v>
      </c>
    </row>
    <row r="54" spans="1:10" ht="80.25" customHeight="1" x14ac:dyDescent="0.25">
      <c r="A54" s="532">
        <v>48</v>
      </c>
      <c r="B54" s="533" t="s">
        <v>2257</v>
      </c>
      <c r="C54" s="534" t="s">
        <v>2258</v>
      </c>
      <c r="D54" s="535">
        <v>1</v>
      </c>
      <c r="E54" s="535">
        <v>1</v>
      </c>
      <c r="F54" s="535"/>
      <c r="G54" s="535"/>
      <c r="H54" s="535"/>
      <c r="I54" s="539">
        <v>4</v>
      </c>
      <c r="J54" s="542" t="s">
        <v>2240</v>
      </c>
    </row>
    <row r="55" spans="1:10" ht="80.25" customHeight="1" x14ac:dyDescent="0.25">
      <c r="A55" s="532">
        <v>49</v>
      </c>
      <c r="B55" s="533" t="s">
        <v>2259</v>
      </c>
      <c r="C55" s="534" t="s">
        <v>2177</v>
      </c>
      <c r="D55" s="535">
        <v>1</v>
      </c>
      <c r="E55" s="535">
        <v>0.3</v>
      </c>
      <c r="F55" s="535"/>
      <c r="G55" s="535"/>
      <c r="H55" s="535">
        <v>0.7</v>
      </c>
      <c r="I55" s="539">
        <v>11</v>
      </c>
      <c r="J55" s="542" t="s">
        <v>2240</v>
      </c>
    </row>
    <row r="56" spans="1:10" ht="80.25" customHeight="1" x14ac:dyDescent="0.25">
      <c r="A56" s="532">
        <v>50</v>
      </c>
      <c r="B56" s="533" t="s">
        <v>2260</v>
      </c>
      <c r="C56" s="534" t="s">
        <v>2261</v>
      </c>
      <c r="D56" s="535">
        <v>0.03</v>
      </c>
      <c r="E56" s="535"/>
      <c r="F56" s="535"/>
      <c r="G56" s="535"/>
      <c r="H56" s="535">
        <v>0.03</v>
      </c>
      <c r="I56" s="539">
        <v>10</v>
      </c>
      <c r="J56" s="542" t="s">
        <v>2240</v>
      </c>
    </row>
    <row r="57" spans="1:10" ht="80.25" customHeight="1" x14ac:dyDescent="0.25">
      <c r="A57" s="532">
        <v>51</v>
      </c>
      <c r="B57" s="533" t="s">
        <v>2262</v>
      </c>
      <c r="C57" s="534" t="s">
        <v>2263</v>
      </c>
      <c r="D57" s="535">
        <v>0.03</v>
      </c>
      <c r="E57" s="535"/>
      <c r="F57" s="535"/>
      <c r="G57" s="535"/>
      <c r="H57" s="535">
        <v>0.03</v>
      </c>
      <c r="I57" s="539">
        <v>5</v>
      </c>
      <c r="J57" s="542" t="s">
        <v>2240</v>
      </c>
    </row>
    <row r="58" spans="1:10" ht="81" customHeight="1" x14ac:dyDescent="0.25">
      <c r="A58" s="532">
        <v>52</v>
      </c>
      <c r="B58" s="533" t="s">
        <v>2264</v>
      </c>
      <c r="C58" s="534" t="s">
        <v>2265</v>
      </c>
      <c r="D58" s="535">
        <v>0.8</v>
      </c>
      <c r="E58" s="535">
        <v>0.8</v>
      </c>
      <c r="F58" s="535"/>
      <c r="G58" s="535"/>
      <c r="H58" s="535"/>
      <c r="I58" s="539">
        <v>7</v>
      </c>
      <c r="J58" s="542" t="s">
        <v>2240</v>
      </c>
    </row>
    <row r="59" spans="1:10" ht="81" customHeight="1" x14ac:dyDescent="0.25">
      <c r="A59" s="532">
        <v>53</v>
      </c>
      <c r="B59" s="533" t="s">
        <v>2266</v>
      </c>
      <c r="C59" s="534" t="s">
        <v>2242</v>
      </c>
      <c r="D59" s="535">
        <v>1.2</v>
      </c>
      <c r="E59" s="535">
        <v>1.2</v>
      </c>
      <c r="F59" s="535"/>
      <c r="G59" s="535"/>
      <c r="H59" s="535"/>
      <c r="I59" s="539">
        <v>9</v>
      </c>
      <c r="J59" s="542" t="s">
        <v>2240</v>
      </c>
    </row>
    <row r="60" spans="1:10" ht="81" customHeight="1" x14ac:dyDescent="0.25">
      <c r="A60" s="532">
        <v>54</v>
      </c>
      <c r="B60" s="533" t="s">
        <v>2267</v>
      </c>
      <c r="C60" s="534" t="s">
        <v>2268</v>
      </c>
      <c r="D60" s="535">
        <v>0.2</v>
      </c>
      <c r="E60" s="535">
        <v>0.2</v>
      </c>
      <c r="F60" s="535"/>
      <c r="G60" s="535"/>
      <c r="H60" s="535"/>
      <c r="I60" s="539">
        <v>5</v>
      </c>
      <c r="J60" s="542" t="s">
        <v>2240</v>
      </c>
    </row>
    <row r="61" spans="1:10" ht="79.5" customHeight="1" x14ac:dyDescent="0.25">
      <c r="A61" s="532">
        <v>55</v>
      </c>
      <c r="B61" s="533" t="s">
        <v>2269</v>
      </c>
      <c r="C61" s="534" t="s">
        <v>2270</v>
      </c>
      <c r="D61" s="535">
        <v>0.92</v>
      </c>
      <c r="E61" s="535"/>
      <c r="F61" s="535"/>
      <c r="G61" s="535"/>
      <c r="H61" s="535">
        <v>0.92</v>
      </c>
      <c r="I61" s="539">
        <v>9</v>
      </c>
      <c r="J61" s="542" t="s">
        <v>2240</v>
      </c>
    </row>
    <row r="62" spans="1:10" ht="79.5" customHeight="1" x14ac:dyDescent="0.25">
      <c r="A62" s="532">
        <v>56</v>
      </c>
      <c r="B62" s="533" t="s">
        <v>2238</v>
      </c>
      <c r="C62" s="534" t="s">
        <v>2192</v>
      </c>
      <c r="D62" s="535">
        <v>1.7</v>
      </c>
      <c r="E62" s="535">
        <v>1.7</v>
      </c>
      <c r="F62" s="535"/>
      <c r="G62" s="535"/>
      <c r="H62" s="535">
        <v>0</v>
      </c>
      <c r="I62" s="539">
        <v>7</v>
      </c>
      <c r="J62" s="542" t="s">
        <v>2240</v>
      </c>
    </row>
    <row r="63" spans="1:10" ht="79.5" customHeight="1" x14ac:dyDescent="0.25">
      <c r="A63" s="532">
        <v>57</v>
      </c>
      <c r="B63" s="533" t="s">
        <v>2271</v>
      </c>
      <c r="C63" s="534" t="s">
        <v>2192</v>
      </c>
      <c r="D63" s="535">
        <v>3</v>
      </c>
      <c r="E63" s="535">
        <v>3</v>
      </c>
      <c r="F63" s="535"/>
      <c r="G63" s="535"/>
      <c r="H63" s="535">
        <v>0</v>
      </c>
      <c r="I63" s="539">
        <v>11</v>
      </c>
      <c r="J63" s="542" t="s">
        <v>2240</v>
      </c>
    </row>
    <row r="64" spans="1:10" ht="79.5" customHeight="1" x14ac:dyDescent="0.25">
      <c r="A64" s="532">
        <v>58</v>
      </c>
      <c r="B64" s="533" t="s">
        <v>2238</v>
      </c>
      <c r="C64" s="534" t="s">
        <v>2193</v>
      </c>
      <c r="D64" s="535">
        <v>0.1</v>
      </c>
      <c r="E64" s="535">
        <v>0.1</v>
      </c>
      <c r="F64" s="535"/>
      <c r="G64" s="535"/>
      <c r="H64" s="535">
        <v>0</v>
      </c>
      <c r="I64" s="539">
        <v>9</v>
      </c>
      <c r="J64" s="542" t="s">
        <v>2240</v>
      </c>
    </row>
    <row r="65" spans="1:10" ht="79.5" customHeight="1" x14ac:dyDescent="0.25">
      <c r="A65" s="532">
        <v>59</v>
      </c>
      <c r="B65" s="533" t="s">
        <v>2272</v>
      </c>
      <c r="C65" s="534" t="s">
        <v>2194</v>
      </c>
      <c r="D65" s="535">
        <v>70.63</v>
      </c>
      <c r="E65" s="535">
        <v>43.83</v>
      </c>
      <c r="F65" s="535"/>
      <c r="G65" s="535"/>
      <c r="H65" s="535">
        <v>26.8</v>
      </c>
      <c r="I65" s="539">
        <v>9</v>
      </c>
      <c r="J65" s="542" t="s">
        <v>2240</v>
      </c>
    </row>
    <row r="66" spans="1:10" ht="79.5" customHeight="1" x14ac:dyDescent="0.25">
      <c r="A66" s="532">
        <v>60</v>
      </c>
      <c r="B66" s="533" t="s">
        <v>2273</v>
      </c>
      <c r="C66" s="534" t="s">
        <v>2274</v>
      </c>
      <c r="D66" s="535">
        <v>0.74</v>
      </c>
      <c r="E66" s="535">
        <v>0.74</v>
      </c>
      <c r="F66" s="535"/>
      <c r="G66" s="535"/>
      <c r="H66" s="535">
        <v>0</v>
      </c>
      <c r="I66" s="539">
        <v>5</v>
      </c>
      <c r="J66" s="542" t="s">
        <v>2240</v>
      </c>
    </row>
    <row r="67" spans="1:10" ht="79.5" customHeight="1" x14ac:dyDescent="0.25">
      <c r="A67" s="532">
        <v>61</v>
      </c>
      <c r="B67" s="533" t="s">
        <v>2238</v>
      </c>
      <c r="C67" s="534" t="s">
        <v>2275</v>
      </c>
      <c r="D67" s="535">
        <v>0.31</v>
      </c>
      <c r="E67" s="535">
        <v>0.31</v>
      </c>
      <c r="F67" s="535"/>
      <c r="G67" s="535"/>
      <c r="H67" s="535">
        <v>0</v>
      </c>
      <c r="I67" s="539">
        <v>3</v>
      </c>
      <c r="J67" s="542" t="s">
        <v>2240</v>
      </c>
    </row>
    <row r="68" spans="1:10" ht="79.5" customHeight="1" x14ac:dyDescent="0.25">
      <c r="A68" s="532">
        <v>62</v>
      </c>
      <c r="B68" s="533" t="s">
        <v>2276</v>
      </c>
      <c r="C68" s="534" t="s">
        <v>2277</v>
      </c>
      <c r="D68" s="535">
        <v>0.88</v>
      </c>
      <c r="E68" s="535"/>
      <c r="F68" s="535"/>
      <c r="G68" s="535"/>
      <c r="H68" s="535">
        <v>0.88</v>
      </c>
      <c r="I68" s="539">
        <v>11</v>
      </c>
      <c r="J68" s="542" t="s">
        <v>2240</v>
      </c>
    </row>
    <row r="69" spans="1:10" ht="79.5" customHeight="1" x14ac:dyDescent="0.25">
      <c r="A69" s="532">
        <v>63</v>
      </c>
      <c r="B69" s="533" t="s">
        <v>2278</v>
      </c>
      <c r="C69" s="534" t="s">
        <v>2279</v>
      </c>
      <c r="D69" s="535">
        <v>0.4</v>
      </c>
      <c r="E69" s="535">
        <v>0.4</v>
      </c>
      <c r="F69" s="535"/>
      <c r="G69" s="535"/>
      <c r="H69" s="535">
        <v>0</v>
      </c>
      <c r="I69" s="539">
        <v>8</v>
      </c>
      <c r="J69" s="542" t="s">
        <v>2240</v>
      </c>
    </row>
    <row r="70" spans="1:10" ht="79.5" customHeight="1" x14ac:dyDescent="0.25">
      <c r="A70" s="532">
        <v>64</v>
      </c>
      <c r="B70" s="533" t="s">
        <v>2280</v>
      </c>
      <c r="C70" s="534" t="s">
        <v>2173</v>
      </c>
      <c r="D70" s="535">
        <v>49.91</v>
      </c>
      <c r="E70" s="535">
        <v>32.700000000000003</v>
      </c>
      <c r="F70" s="535"/>
      <c r="G70" s="535"/>
      <c r="H70" s="535">
        <v>17.21</v>
      </c>
      <c r="I70" s="539">
        <v>7</v>
      </c>
      <c r="J70" s="542" t="s">
        <v>2240</v>
      </c>
    </row>
    <row r="71" spans="1:10" ht="79.5" customHeight="1" x14ac:dyDescent="0.25">
      <c r="A71" s="532">
        <v>65</v>
      </c>
      <c r="B71" s="533" t="s">
        <v>2281</v>
      </c>
      <c r="C71" s="534" t="s">
        <v>2172</v>
      </c>
      <c r="D71" s="535">
        <v>41</v>
      </c>
      <c r="E71" s="535">
        <v>16.7</v>
      </c>
      <c r="F71" s="535"/>
      <c r="G71" s="535"/>
      <c r="H71" s="535">
        <v>24.3</v>
      </c>
      <c r="I71" s="539">
        <v>12</v>
      </c>
      <c r="J71" s="542" t="s">
        <v>2240</v>
      </c>
    </row>
    <row r="72" spans="1:10" ht="79.5" customHeight="1" x14ac:dyDescent="0.25">
      <c r="A72" s="532">
        <v>66</v>
      </c>
      <c r="B72" s="533" t="s">
        <v>2282</v>
      </c>
      <c r="C72" s="534" t="s">
        <v>2283</v>
      </c>
      <c r="D72" s="535">
        <v>0.93</v>
      </c>
      <c r="E72" s="535">
        <v>0.93</v>
      </c>
      <c r="F72" s="535"/>
      <c r="G72" s="535"/>
      <c r="H72" s="535"/>
      <c r="I72" s="539">
        <v>3</v>
      </c>
      <c r="J72" s="542" t="s">
        <v>2240</v>
      </c>
    </row>
    <row r="73" spans="1:10" ht="79.5" customHeight="1" x14ac:dyDescent="0.25">
      <c r="A73" s="532">
        <v>67</v>
      </c>
      <c r="B73" s="533" t="s">
        <v>2284</v>
      </c>
      <c r="C73" s="534" t="s">
        <v>2192</v>
      </c>
      <c r="D73" s="535">
        <v>7.2</v>
      </c>
      <c r="E73" s="535">
        <v>6.7</v>
      </c>
      <c r="F73" s="535"/>
      <c r="G73" s="535"/>
      <c r="H73" s="535">
        <v>0.5</v>
      </c>
      <c r="I73" s="539">
        <v>5</v>
      </c>
      <c r="J73" s="542" t="s">
        <v>2240</v>
      </c>
    </row>
    <row r="74" spans="1:10" ht="79.5" customHeight="1" x14ac:dyDescent="0.25">
      <c r="A74" s="532">
        <v>68</v>
      </c>
      <c r="B74" s="533" t="s">
        <v>2285</v>
      </c>
      <c r="C74" s="534" t="s">
        <v>2182</v>
      </c>
      <c r="D74" s="535">
        <v>0.02</v>
      </c>
      <c r="E74" s="535"/>
      <c r="F74" s="535"/>
      <c r="G74" s="535"/>
      <c r="H74" s="535">
        <v>0.02</v>
      </c>
      <c r="I74" s="539">
        <v>11</v>
      </c>
      <c r="J74" s="542" t="s">
        <v>2240</v>
      </c>
    </row>
    <row r="75" spans="1:10" ht="79.5" customHeight="1" x14ac:dyDescent="0.25">
      <c r="A75" s="532">
        <v>69</v>
      </c>
      <c r="B75" s="533" t="s">
        <v>2286</v>
      </c>
      <c r="C75" s="534" t="s">
        <v>2224</v>
      </c>
      <c r="D75" s="535">
        <v>2.4</v>
      </c>
      <c r="E75" s="535">
        <v>2.4</v>
      </c>
      <c r="F75" s="535"/>
      <c r="G75" s="535"/>
      <c r="H75" s="535"/>
      <c r="I75" s="539">
        <v>6</v>
      </c>
      <c r="J75" s="542" t="s">
        <v>2240</v>
      </c>
    </row>
    <row r="76" spans="1:10" ht="79.5" customHeight="1" x14ac:dyDescent="0.25">
      <c r="A76" s="532">
        <v>70</v>
      </c>
      <c r="B76" s="533" t="s">
        <v>2287</v>
      </c>
      <c r="C76" s="534" t="s">
        <v>2288</v>
      </c>
      <c r="D76" s="535">
        <v>4.8</v>
      </c>
      <c r="E76" s="535">
        <v>4.8</v>
      </c>
      <c r="F76" s="535"/>
      <c r="G76" s="535"/>
      <c r="H76" s="535"/>
      <c r="I76" s="539">
        <v>9</v>
      </c>
      <c r="J76" s="542" t="s">
        <v>2240</v>
      </c>
    </row>
    <row r="77" spans="1:10" ht="79.5" customHeight="1" x14ac:dyDescent="0.25">
      <c r="A77" s="532">
        <v>71</v>
      </c>
      <c r="B77" s="533" t="s">
        <v>2289</v>
      </c>
      <c r="C77" s="534" t="s">
        <v>2290</v>
      </c>
      <c r="D77" s="535">
        <v>0.06</v>
      </c>
      <c r="E77" s="535"/>
      <c r="F77" s="535"/>
      <c r="G77" s="535"/>
      <c r="H77" s="535">
        <v>0.06</v>
      </c>
      <c r="I77" s="539">
        <v>3</v>
      </c>
      <c r="J77" s="542" t="s">
        <v>2240</v>
      </c>
    </row>
    <row r="78" spans="1:10" ht="79.5" customHeight="1" x14ac:dyDescent="0.25">
      <c r="A78" s="532">
        <v>72</v>
      </c>
      <c r="B78" s="533" t="s">
        <v>2292</v>
      </c>
      <c r="C78" s="534" t="s">
        <v>2182</v>
      </c>
      <c r="D78" s="535">
        <v>0.03</v>
      </c>
      <c r="E78" s="535">
        <v>0</v>
      </c>
      <c r="F78" s="535"/>
      <c r="G78" s="535"/>
      <c r="H78" s="535">
        <v>0.03</v>
      </c>
      <c r="I78" s="539">
        <v>8</v>
      </c>
      <c r="J78" s="542" t="s">
        <v>2240</v>
      </c>
    </row>
    <row r="79" spans="1:10" ht="79.5" customHeight="1" x14ac:dyDescent="0.25">
      <c r="A79" s="532">
        <v>73</v>
      </c>
      <c r="B79" s="533" t="s">
        <v>2293</v>
      </c>
      <c r="C79" s="534" t="s">
        <v>2291</v>
      </c>
      <c r="D79" s="535">
        <v>0.01</v>
      </c>
      <c r="E79" s="535"/>
      <c r="F79" s="535"/>
      <c r="G79" s="535"/>
      <c r="H79" s="535">
        <v>0.01</v>
      </c>
      <c r="I79" s="539">
        <v>8</v>
      </c>
      <c r="J79" s="542" t="s">
        <v>2240</v>
      </c>
    </row>
    <row r="80" spans="1:10" ht="79.5" customHeight="1" x14ac:dyDescent="0.25">
      <c r="A80" s="532">
        <v>74</v>
      </c>
      <c r="B80" s="533" t="s">
        <v>2294</v>
      </c>
      <c r="C80" s="534" t="s">
        <v>2176</v>
      </c>
      <c r="D80" s="535">
        <v>2.5</v>
      </c>
      <c r="E80" s="535">
        <v>2.5</v>
      </c>
      <c r="F80" s="535"/>
      <c r="G80" s="535"/>
      <c r="H80" s="535"/>
      <c r="I80" s="539">
        <v>9</v>
      </c>
      <c r="J80" s="542" t="s">
        <v>2240</v>
      </c>
    </row>
    <row r="81" spans="1:10" ht="39.950000000000003" customHeight="1" x14ac:dyDescent="0.25">
      <c r="A81" s="532">
        <v>75</v>
      </c>
      <c r="B81" s="533" t="s">
        <v>2295</v>
      </c>
      <c r="C81" s="534" t="s">
        <v>2194</v>
      </c>
      <c r="D81" s="535">
        <v>0.62</v>
      </c>
      <c r="E81" s="535">
        <v>0.62</v>
      </c>
      <c r="F81" s="535"/>
      <c r="G81" s="535"/>
      <c r="H81" s="535">
        <v>0</v>
      </c>
      <c r="I81" s="539">
        <v>3</v>
      </c>
      <c r="J81" s="542" t="s">
        <v>2171</v>
      </c>
    </row>
    <row r="82" spans="1:10" ht="39.950000000000003" customHeight="1" x14ac:dyDescent="0.25">
      <c r="A82" s="532">
        <v>76</v>
      </c>
      <c r="B82" s="533" t="s">
        <v>2296</v>
      </c>
      <c r="C82" s="534" t="s">
        <v>2176</v>
      </c>
      <c r="D82" s="535">
        <v>0.13</v>
      </c>
      <c r="E82" s="535">
        <v>0.13</v>
      </c>
      <c r="F82" s="535"/>
      <c r="G82" s="535"/>
      <c r="H82" s="535">
        <v>0</v>
      </c>
      <c r="I82" s="539">
        <v>8</v>
      </c>
      <c r="J82" s="542" t="s">
        <v>2171</v>
      </c>
    </row>
    <row r="83" spans="1:10" ht="39.950000000000003" customHeight="1" x14ac:dyDescent="0.25">
      <c r="A83" s="532">
        <v>77</v>
      </c>
      <c r="B83" s="533" t="s">
        <v>2297</v>
      </c>
      <c r="C83" s="534" t="s">
        <v>2298</v>
      </c>
      <c r="D83" s="535">
        <v>3.28</v>
      </c>
      <c r="E83" s="535">
        <v>3.28</v>
      </c>
      <c r="F83" s="535"/>
      <c r="G83" s="535"/>
      <c r="H83" s="535">
        <v>0</v>
      </c>
      <c r="I83" s="539">
        <v>3</v>
      </c>
      <c r="J83" s="542" t="s">
        <v>2171</v>
      </c>
    </row>
    <row r="84" spans="1:10" ht="39.950000000000003" customHeight="1" x14ac:dyDescent="0.25">
      <c r="A84" s="532">
        <v>78</v>
      </c>
      <c r="B84" s="533" t="s">
        <v>2299</v>
      </c>
      <c r="C84" s="534" t="s">
        <v>2176</v>
      </c>
      <c r="D84" s="535">
        <v>0.6</v>
      </c>
      <c r="E84" s="535">
        <v>0.6</v>
      </c>
      <c r="F84" s="535"/>
      <c r="G84" s="535"/>
      <c r="H84" s="535"/>
      <c r="I84" s="539">
        <v>12</v>
      </c>
      <c r="J84" s="542" t="s">
        <v>2171</v>
      </c>
    </row>
    <row r="85" spans="1:10" ht="39.950000000000003" customHeight="1" x14ac:dyDescent="0.25">
      <c r="A85" s="532">
        <v>79</v>
      </c>
      <c r="B85" s="533" t="s">
        <v>2300</v>
      </c>
      <c r="C85" s="534" t="s">
        <v>2301</v>
      </c>
      <c r="D85" s="535">
        <v>1</v>
      </c>
      <c r="E85" s="535">
        <v>1</v>
      </c>
      <c r="F85" s="535"/>
      <c r="G85" s="535"/>
      <c r="H85" s="535"/>
      <c r="I85" s="539">
        <v>12</v>
      </c>
      <c r="J85" s="542" t="s">
        <v>2171</v>
      </c>
    </row>
    <row r="86" spans="1:10" ht="39.950000000000003" customHeight="1" x14ac:dyDescent="0.25">
      <c r="A86" s="532">
        <v>80</v>
      </c>
      <c r="B86" s="533" t="s">
        <v>2302</v>
      </c>
      <c r="C86" s="534" t="s">
        <v>2173</v>
      </c>
      <c r="D86" s="535">
        <v>1</v>
      </c>
      <c r="E86" s="535">
        <v>0</v>
      </c>
      <c r="F86" s="535"/>
      <c r="G86" s="535"/>
      <c r="H86" s="535">
        <v>1</v>
      </c>
      <c r="I86" s="539">
        <v>9</v>
      </c>
      <c r="J86" s="542" t="s">
        <v>2171</v>
      </c>
    </row>
    <row r="87" spans="1:10" ht="39.950000000000003" customHeight="1" x14ac:dyDescent="0.25">
      <c r="A87" s="532">
        <v>81</v>
      </c>
      <c r="B87" s="533" t="s">
        <v>2303</v>
      </c>
      <c r="C87" s="534" t="s">
        <v>2304</v>
      </c>
      <c r="D87" s="535">
        <v>0.16999999999999998</v>
      </c>
      <c r="E87" s="535">
        <v>0.08</v>
      </c>
      <c r="F87" s="535"/>
      <c r="G87" s="535"/>
      <c r="H87" s="535">
        <v>0.09</v>
      </c>
      <c r="I87" s="539">
        <v>6</v>
      </c>
      <c r="J87" s="542" t="s">
        <v>2171</v>
      </c>
    </row>
    <row r="88" spans="1:10" ht="39.950000000000003" customHeight="1" x14ac:dyDescent="0.25">
      <c r="A88" s="532">
        <v>82</v>
      </c>
      <c r="B88" s="533" t="s">
        <v>2305</v>
      </c>
      <c r="C88" s="534" t="s">
        <v>2192</v>
      </c>
      <c r="D88" s="535">
        <v>1</v>
      </c>
      <c r="E88" s="535">
        <v>1</v>
      </c>
      <c r="F88" s="535"/>
      <c r="G88" s="535"/>
      <c r="H88" s="535">
        <v>0</v>
      </c>
      <c r="I88" s="539">
        <v>8</v>
      </c>
      <c r="J88" s="542" t="s">
        <v>2171</v>
      </c>
    </row>
    <row r="89" spans="1:10" ht="39.950000000000003" customHeight="1" x14ac:dyDescent="0.25">
      <c r="A89" s="532">
        <v>83</v>
      </c>
      <c r="B89" s="533" t="s">
        <v>2306</v>
      </c>
      <c r="C89" s="534" t="s">
        <v>2307</v>
      </c>
      <c r="D89" s="535">
        <v>0.01</v>
      </c>
      <c r="E89" s="535">
        <v>0.01</v>
      </c>
      <c r="F89" s="535"/>
      <c r="G89" s="535"/>
      <c r="H89" s="535">
        <v>0</v>
      </c>
      <c r="I89" s="539">
        <v>5</v>
      </c>
      <c r="J89" s="542" t="s">
        <v>2171</v>
      </c>
    </row>
    <row r="90" spans="1:10" ht="39.950000000000003" customHeight="1" x14ac:dyDescent="0.25">
      <c r="A90" s="532">
        <v>84</v>
      </c>
      <c r="B90" s="533" t="s">
        <v>2308</v>
      </c>
      <c r="C90" s="534" t="s">
        <v>2309</v>
      </c>
      <c r="D90" s="535">
        <v>0.15</v>
      </c>
      <c r="E90" s="535">
        <v>0.15</v>
      </c>
      <c r="F90" s="535"/>
      <c r="G90" s="535"/>
      <c r="H90" s="535">
        <v>0</v>
      </c>
      <c r="I90" s="539">
        <v>11</v>
      </c>
      <c r="J90" s="542" t="s">
        <v>2171</v>
      </c>
    </row>
    <row r="91" spans="1:10" ht="39.950000000000003" customHeight="1" x14ac:dyDescent="0.25">
      <c r="A91" s="532">
        <v>85</v>
      </c>
      <c r="B91" s="533" t="s">
        <v>2310</v>
      </c>
      <c r="C91" s="534" t="s">
        <v>2311</v>
      </c>
      <c r="D91" s="535">
        <v>0.21</v>
      </c>
      <c r="E91" s="535">
        <v>0.21</v>
      </c>
      <c r="F91" s="535"/>
      <c r="G91" s="535"/>
      <c r="H91" s="535">
        <v>0</v>
      </c>
      <c r="I91" s="539">
        <v>6</v>
      </c>
      <c r="J91" s="542" t="s">
        <v>2171</v>
      </c>
    </row>
    <row r="92" spans="1:10" ht="39.950000000000003" customHeight="1" x14ac:dyDescent="0.25">
      <c r="A92" s="532">
        <v>86</v>
      </c>
      <c r="B92" s="533" t="s">
        <v>2312</v>
      </c>
      <c r="C92" s="534" t="s">
        <v>2313</v>
      </c>
      <c r="D92" s="535">
        <v>0.2</v>
      </c>
      <c r="E92" s="535"/>
      <c r="F92" s="535"/>
      <c r="G92" s="535"/>
      <c r="H92" s="535">
        <v>0.2</v>
      </c>
      <c r="I92" s="539">
        <v>6</v>
      </c>
      <c r="J92" s="542" t="s">
        <v>2171</v>
      </c>
    </row>
    <row r="93" spans="1:10" ht="39.950000000000003" customHeight="1" x14ac:dyDescent="0.25">
      <c r="A93" s="532">
        <v>87</v>
      </c>
      <c r="B93" s="533" t="s">
        <v>2314</v>
      </c>
      <c r="C93" s="534" t="s">
        <v>2315</v>
      </c>
      <c r="D93" s="535">
        <v>0.33</v>
      </c>
      <c r="E93" s="535">
        <v>0.33</v>
      </c>
      <c r="F93" s="535"/>
      <c r="G93" s="535"/>
      <c r="H93" s="535"/>
      <c r="I93" s="539">
        <v>10</v>
      </c>
      <c r="J93" s="542" t="s">
        <v>2171</v>
      </c>
    </row>
    <row r="94" spans="1:10" ht="56.25" customHeight="1" x14ac:dyDescent="0.25">
      <c r="A94" s="532">
        <v>88</v>
      </c>
      <c r="B94" s="533" t="s">
        <v>2316</v>
      </c>
      <c r="C94" s="534" t="s">
        <v>2176</v>
      </c>
      <c r="D94" s="535">
        <v>0.05</v>
      </c>
      <c r="E94" s="535"/>
      <c r="F94" s="535"/>
      <c r="G94" s="535"/>
      <c r="H94" s="535">
        <v>0.05</v>
      </c>
      <c r="I94" s="539">
        <v>6</v>
      </c>
      <c r="J94" s="542" t="s">
        <v>2171</v>
      </c>
    </row>
    <row r="95" spans="1:10" ht="53.25" customHeight="1" x14ac:dyDescent="0.25">
      <c r="A95" s="532">
        <v>89</v>
      </c>
      <c r="B95" s="533" t="s">
        <v>2317</v>
      </c>
      <c r="C95" s="534" t="s">
        <v>2318</v>
      </c>
      <c r="D95" s="535">
        <v>0.06</v>
      </c>
      <c r="E95" s="535"/>
      <c r="F95" s="535"/>
      <c r="G95" s="535"/>
      <c r="H95" s="535">
        <v>0.06</v>
      </c>
      <c r="I95" s="539">
        <v>5</v>
      </c>
      <c r="J95" s="542" t="s">
        <v>2171</v>
      </c>
    </row>
    <row r="96" spans="1:10" ht="39.950000000000003" customHeight="1" x14ac:dyDescent="0.25">
      <c r="A96" s="532">
        <v>90</v>
      </c>
      <c r="B96" s="533" t="s">
        <v>2319</v>
      </c>
      <c r="C96" s="534" t="s">
        <v>2242</v>
      </c>
      <c r="D96" s="535">
        <v>1.3</v>
      </c>
      <c r="E96" s="535">
        <v>1.3</v>
      </c>
      <c r="F96" s="535"/>
      <c r="G96" s="535"/>
      <c r="H96" s="535"/>
      <c r="I96" s="539">
        <v>4</v>
      </c>
      <c r="J96" s="542" t="s">
        <v>2171</v>
      </c>
    </row>
    <row r="97" spans="1:10" ht="39.950000000000003" customHeight="1" x14ac:dyDescent="0.25">
      <c r="A97" s="532">
        <v>91</v>
      </c>
      <c r="B97" s="533" t="s">
        <v>2320</v>
      </c>
      <c r="C97" s="534" t="s">
        <v>2265</v>
      </c>
      <c r="D97" s="535">
        <v>0.9</v>
      </c>
      <c r="E97" s="535">
        <v>0.9</v>
      </c>
      <c r="F97" s="535"/>
      <c r="G97" s="535"/>
      <c r="H97" s="535"/>
      <c r="I97" s="539">
        <v>6</v>
      </c>
      <c r="J97" s="542" t="s">
        <v>2171</v>
      </c>
    </row>
    <row r="98" spans="1:10" ht="39.950000000000003" customHeight="1" x14ac:dyDescent="0.25">
      <c r="A98" s="532">
        <v>92</v>
      </c>
      <c r="B98" s="533" t="s">
        <v>2321</v>
      </c>
      <c r="C98" s="534" t="s">
        <v>2188</v>
      </c>
      <c r="D98" s="535">
        <v>0.28999999999999998</v>
      </c>
      <c r="E98" s="535"/>
      <c r="F98" s="535"/>
      <c r="G98" s="535"/>
      <c r="H98" s="535">
        <v>0.28999999999999998</v>
      </c>
      <c r="I98" s="539">
        <v>11</v>
      </c>
      <c r="J98" s="542" t="s">
        <v>2171</v>
      </c>
    </row>
    <row r="99" spans="1:10" ht="39.950000000000003" customHeight="1" x14ac:dyDescent="0.25">
      <c r="A99" s="532">
        <v>93</v>
      </c>
      <c r="B99" s="533" t="s">
        <v>2322</v>
      </c>
      <c r="C99" s="534" t="s">
        <v>2188</v>
      </c>
      <c r="D99" s="535">
        <v>0.05</v>
      </c>
      <c r="E99" s="535"/>
      <c r="F99" s="535"/>
      <c r="G99" s="535"/>
      <c r="H99" s="535">
        <v>0.05</v>
      </c>
      <c r="I99" s="539">
        <v>6</v>
      </c>
      <c r="J99" s="542" t="s">
        <v>2171</v>
      </c>
    </row>
    <row r="100" spans="1:10" ht="39.950000000000003" customHeight="1" x14ac:dyDescent="0.25">
      <c r="A100" s="532">
        <v>94</v>
      </c>
      <c r="B100" s="533" t="s">
        <v>2323</v>
      </c>
      <c r="C100" s="534" t="s">
        <v>2177</v>
      </c>
      <c r="D100" s="535">
        <v>2.38</v>
      </c>
      <c r="E100" s="535">
        <v>0</v>
      </c>
      <c r="F100" s="535"/>
      <c r="G100" s="535"/>
      <c r="H100" s="535">
        <v>2.38</v>
      </c>
      <c r="I100" s="539">
        <v>8</v>
      </c>
      <c r="J100" s="542" t="s">
        <v>2171</v>
      </c>
    </row>
    <row r="101" spans="1:10" ht="52.5" customHeight="1" x14ac:dyDescent="0.25">
      <c r="A101" s="532">
        <v>95</v>
      </c>
      <c r="B101" s="533" t="s">
        <v>2324</v>
      </c>
      <c r="C101" s="534" t="s">
        <v>2325</v>
      </c>
      <c r="D101" s="535">
        <v>0.21</v>
      </c>
      <c r="E101" s="535">
        <v>0</v>
      </c>
      <c r="F101" s="535"/>
      <c r="G101" s="535"/>
      <c r="H101" s="535">
        <v>0.21</v>
      </c>
      <c r="I101" s="539">
        <v>8</v>
      </c>
      <c r="J101" s="542" t="s">
        <v>2171</v>
      </c>
    </row>
    <row r="102" spans="1:10" ht="52.5" customHeight="1" x14ac:dyDescent="0.25">
      <c r="A102" s="532">
        <v>96</v>
      </c>
      <c r="B102" s="533" t="s">
        <v>2326</v>
      </c>
      <c r="C102" s="534" t="s">
        <v>2182</v>
      </c>
      <c r="D102" s="535">
        <v>0.11</v>
      </c>
      <c r="E102" s="535">
        <v>0</v>
      </c>
      <c r="F102" s="535"/>
      <c r="G102" s="535"/>
      <c r="H102" s="535">
        <v>0.11</v>
      </c>
      <c r="I102" s="539">
        <v>8</v>
      </c>
      <c r="J102" s="542" t="s">
        <v>2171</v>
      </c>
    </row>
    <row r="103" spans="1:10" ht="52.5" customHeight="1" x14ac:dyDescent="0.25">
      <c r="A103" s="532">
        <v>97</v>
      </c>
      <c r="B103" s="533" t="s">
        <v>2327</v>
      </c>
      <c r="C103" s="534" t="s">
        <v>2176</v>
      </c>
      <c r="D103" s="535">
        <v>1.1399999999999999</v>
      </c>
      <c r="E103" s="535">
        <v>1.1399999999999999</v>
      </c>
      <c r="F103" s="535"/>
      <c r="G103" s="535"/>
      <c r="H103" s="535">
        <v>0</v>
      </c>
      <c r="I103" s="539">
        <v>7</v>
      </c>
      <c r="J103" s="542" t="s">
        <v>2171</v>
      </c>
    </row>
    <row r="104" spans="1:10" ht="41.25" customHeight="1" x14ac:dyDescent="0.25">
      <c r="A104" s="532">
        <v>98</v>
      </c>
      <c r="B104" s="533" t="s">
        <v>2328</v>
      </c>
      <c r="C104" s="534" t="s">
        <v>2177</v>
      </c>
      <c r="D104" s="535">
        <v>0.9</v>
      </c>
      <c r="E104" s="535">
        <v>0.9</v>
      </c>
      <c r="F104" s="535"/>
      <c r="G104" s="535"/>
      <c r="H104" s="535">
        <v>0</v>
      </c>
      <c r="I104" s="539">
        <v>5</v>
      </c>
      <c r="J104" s="542" t="s">
        <v>2171</v>
      </c>
    </row>
    <row r="105" spans="1:10" ht="57.75" customHeight="1" x14ac:dyDescent="0.25">
      <c r="A105" s="532">
        <v>99</v>
      </c>
      <c r="B105" s="533" t="s">
        <v>2329</v>
      </c>
      <c r="C105" s="534" t="s">
        <v>2195</v>
      </c>
      <c r="D105" s="535">
        <v>0.5</v>
      </c>
      <c r="E105" s="535">
        <v>0.5</v>
      </c>
      <c r="F105" s="535"/>
      <c r="G105" s="535"/>
      <c r="H105" s="535">
        <v>0</v>
      </c>
      <c r="I105" s="539">
        <v>6</v>
      </c>
      <c r="J105" s="542" t="s">
        <v>2171</v>
      </c>
    </row>
    <row r="106" spans="1:10" ht="39.950000000000003" customHeight="1" x14ac:dyDescent="0.25">
      <c r="A106" s="532">
        <v>100</v>
      </c>
      <c r="B106" s="533" t="s">
        <v>2330</v>
      </c>
      <c r="C106" s="534" t="s">
        <v>2331</v>
      </c>
      <c r="D106" s="535">
        <v>5.5</v>
      </c>
      <c r="E106" s="535">
        <v>0.3</v>
      </c>
      <c r="F106" s="535"/>
      <c r="G106" s="535"/>
      <c r="H106" s="535">
        <v>5.2</v>
      </c>
      <c r="I106" s="539">
        <v>6</v>
      </c>
      <c r="J106" s="542" t="s">
        <v>2171</v>
      </c>
    </row>
    <row r="107" spans="1:10" ht="59.25" customHeight="1" x14ac:dyDescent="0.25">
      <c r="A107" s="532">
        <v>101</v>
      </c>
      <c r="B107" s="533" t="s">
        <v>2332</v>
      </c>
      <c r="C107" s="534" t="s">
        <v>2333</v>
      </c>
      <c r="D107" s="535">
        <v>0.5</v>
      </c>
      <c r="E107" s="535">
        <v>0</v>
      </c>
      <c r="F107" s="535"/>
      <c r="G107" s="535"/>
      <c r="H107" s="535">
        <v>0.5</v>
      </c>
      <c r="I107" s="539">
        <v>9</v>
      </c>
      <c r="J107" s="542" t="s">
        <v>2171</v>
      </c>
    </row>
    <row r="108" spans="1:10" ht="39.950000000000003" customHeight="1" x14ac:dyDescent="0.25">
      <c r="A108" s="532">
        <v>102</v>
      </c>
      <c r="B108" s="533" t="s">
        <v>2334</v>
      </c>
      <c r="C108" s="534" t="s">
        <v>2224</v>
      </c>
      <c r="D108" s="535">
        <v>0.44</v>
      </c>
      <c r="E108" s="535">
        <v>0.18</v>
      </c>
      <c r="F108" s="535"/>
      <c r="G108" s="535"/>
      <c r="H108" s="535">
        <v>0.26</v>
      </c>
      <c r="I108" s="539">
        <v>12</v>
      </c>
      <c r="J108" s="542" t="s">
        <v>2171</v>
      </c>
    </row>
    <row r="109" spans="1:10" ht="39.950000000000003" customHeight="1" x14ac:dyDescent="0.25">
      <c r="A109" s="532">
        <v>103</v>
      </c>
      <c r="B109" s="533" t="s">
        <v>2335</v>
      </c>
      <c r="C109" s="534" t="s">
        <v>2336</v>
      </c>
      <c r="D109" s="535">
        <v>0.19</v>
      </c>
      <c r="E109" s="535">
        <v>0.19</v>
      </c>
      <c r="F109" s="535"/>
      <c r="G109" s="535"/>
      <c r="H109" s="535"/>
      <c r="I109" s="539">
        <v>9</v>
      </c>
      <c r="J109" s="542" t="s">
        <v>2171</v>
      </c>
    </row>
    <row r="110" spans="1:10" ht="39.950000000000003" customHeight="1" x14ac:dyDescent="0.25">
      <c r="A110" s="532">
        <v>104</v>
      </c>
      <c r="B110" s="533" t="s">
        <v>181</v>
      </c>
      <c r="C110" s="534" t="s">
        <v>2176</v>
      </c>
      <c r="D110" s="535">
        <v>0.5</v>
      </c>
      <c r="E110" s="535"/>
      <c r="F110" s="535"/>
      <c r="G110" s="535"/>
      <c r="H110" s="535">
        <v>0.5</v>
      </c>
      <c r="I110" s="539">
        <v>7</v>
      </c>
      <c r="J110" s="542" t="s">
        <v>2171</v>
      </c>
    </row>
    <row r="111" spans="1:10" ht="39.950000000000003" customHeight="1" x14ac:dyDescent="0.25">
      <c r="A111" s="532">
        <v>105</v>
      </c>
      <c r="B111" s="533" t="s">
        <v>2337</v>
      </c>
      <c r="C111" s="534" t="s">
        <v>2176</v>
      </c>
      <c r="D111" s="535">
        <v>0.37</v>
      </c>
      <c r="E111" s="535"/>
      <c r="F111" s="535"/>
      <c r="G111" s="535"/>
      <c r="H111" s="535">
        <v>0.37</v>
      </c>
      <c r="I111" s="539">
        <v>8</v>
      </c>
      <c r="J111" s="542" t="s">
        <v>2171</v>
      </c>
    </row>
    <row r="112" spans="1:10" ht="39.950000000000003" customHeight="1" x14ac:dyDescent="0.25">
      <c r="A112" s="532">
        <v>106</v>
      </c>
      <c r="B112" s="533" t="s">
        <v>2338</v>
      </c>
      <c r="C112" s="534" t="s">
        <v>2172</v>
      </c>
      <c r="D112" s="535">
        <v>0.44</v>
      </c>
      <c r="E112" s="535"/>
      <c r="F112" s="535"/>
      <c r="G112" s="535"/>
      <c r="H112" s="535">
        <v>0.44</v>
      </c>
      <c r="I112" s="539">
        <v>5</v>
      </c>
      <c r="J112" s="542" t="s">
        <v>2171</v>
      </c>
    </row>
    <row r="113" spans="1:10" ht="39.950000000000003" customHeight="1" x14ac:dyDescent="0.25">
      <c r="A113" s="532">
        <v>107</v>
      </c>
      <c r="B113" s="533" t="s">
        <v>2339</v>
      </c>
      <c r="C113" s="534" t="s">
        <v>2179</v>
      </c>
      <c r="D113" s="535">
        <v>0.53</v>
      </c>
      <c r="E113" s="535"/>
      <c r="F113" s="535"/>
      <c r="G113" s="535"/>
      <c r="H113" s="535">
        <v>0.53</v>
      </c>
      <c r="I113" s="539">
        <v>11</v>
      </c>
      <c r="J113" s="542" t="s">
        <v>2171</v>
      </c>
    </row>
    <row r="114" spans="1:10" ht="39.950000000000003" customHeight="1" x14ac:dyDescent="0.25">
      <c r="A114" s="532">
        <v>108</v>
      </c>
      <c r="B114" s="533" t="s">
        <v>182</v>
      </c>
      <c r="C114" s="534" t="s">
        <v>2176</v>
      </c>
      <c r="D114" s="535">
        <v>1.6</v>
      </c>
      <c r="E114" s="535"/>
      <c r="F114" s="535"/>
      <c r="G114" s="535"/>
      <c r="H114" s="535">
        <v>1.6</v>
      </c>
      <c r="I114" s="539">
        <v>7</v>
      </c>
      <c r="J114" s="542" t="s">
        <v>2171</v>
      </c>
    </row>
    <row r="115" spans="1:10" ht="67.5" customHeight="1" x14ac:dyDescent="0.25">
      <c r="A115" s="532">
        <v>109</v>
      </c>
      <c r="B115" s="533" t="s">
        <v>2340</v>
      </c>
      <c r="C115" s="534" t="s">
        <v>2179</v>
      </c>
      <c r="D115" s="535">
        <v>0.17</v>
      </c>
      <c r="E115" s="535"/>
      <c r="F115" s="535"/>
      <c r="G115" s="535"/>
      <c r="H115" s="535">
        <v>0.17</v>
      </c>
      <c r="I115" s="539">
        <v>11</v>
      </c>
      <c r="J115" s="542" t="s">
        <v>2171</v>
      </c>
    </row>
    <row r="116" spans="1:10" ht="39.950000000000003" customHeight="1" x14ac:dyDescent="0.25">
      <c r="A116" s="532">
        <v>110</v>
      </c>
      <c r="B116" s="533" t="s">
        <v>2341</v>
      </c>
      <c r="C116" s="534" t="s">
        <v>2176</v>
      </c>
      <c r="D116" s="535">
        <v>0.88</v>
      </c>
      <c r="E116" s="535"/>
      <c r="F116" s="535"/>
      <c r="G116" s="535"/>
      <c r="H116" s="535">
        <v>0.88</v>
      </c>
      <c r="I116" s="539">
        <v>6</v>
      </c>
      <c r="J116" s="542" t="s">
        <v>2171</v>
      </c>
    </row>
    <row r="117" spans="1:10" ht="39.950000000000003" customHeight="1" x14ac:dyDescent="0.25">
      <c r="A117" s="532">
        <v>111</v>
      </c>
      <c r="B117" s="533" t="s">
        <v>2342</v>
      </c>
      <c r="C117" s="534" t="s">
        <v>2343</v>
      </c>
      <c r="D117" s="535">
        <v>0.25</v>
      </c>
      <c r="E117" s="535">
        <v>0.25</v>
      </c>
      <c r="F117" s="535"/>
      <c r="G117" s="535"/>
      <c r="H117" s="535">
        <v>0</v>
      </c>
      <c r="I117" s="539">
        <v>11</v>
      </c>
      <c r="J117" s="542" t="s">
        <v>2171</v>
      </c>
    </row>
    <row r="118" spans="1:10" ht="39.950000000000003" customHeight="1" x14ac:dyDescent="0.25">
      <c r="A118" s="532">
        <v>112</v>
      </c>
      <c r="B118" s="533" t="s">
        <v>2344</v>
      </c>
      <c r="C118" s="534" t="s">
        <v>2345</v>
      </c>
      <c r="D118" s="535">
        <v>2.2999999999999998</v>
      </c>
      <c r="E118" s="535">
        <v>2.2999999999999998</v>
      </c>
      <c r="F118" s="535"/>
      <c r="G118" s="535"/>
      <c r="H118" s="535">
        <v>0</v>
      </c>
      <c r="I118" s="539">
        <v>12</v>
      </c>
      <c r="J118" s="542" t="s">
        <v>2240</v>
      </c>
    </row>
    <row r="119" spans="1:10" ht="39.950000000000003" customHeight="1" x14ac:dyDescent="0.25">
      <c r="A119" s="532">
        <v>113</v>
      </c>
      <c r="B119" s="533" t="s">
        <v>2346</v>
      </c>
      <c r="C119" s="534" t="s">
        <v>2173</v>
      </c>
      <c r="D119" s="535">
        <v>0.4</v>
      </c>
      <c r="E119" s="535">
        <v>0</v>
      </c>
      <c r="F119" s="535"/>
      <c r="G119" s="535"/>
      <c r="H119" s="535">
        <v>0.4</v>
      </c>
      <c r="I119" s="539">
        <v>9</v>
      </c>
      <c r="J119" s="542" t="s">
        <v>2240</v>
      </c>
    </row>
    <row r="120" spans="1:10" ht="39.950000000000003" customHeight="1" x14ac:dyDescent="0.25">
      <c r="A120" s="532">
        <v>114</v>
      </c>
      <c r="B120" s="533" t="s">
        <v>2347</v>
      </c>
      <c r="C120" s="534" t="s">
        <v>2173</v>
      </c>
      <c r="D120" s="535">
        <v>1.1000000000000001</v>
      </c>
      <c r="E120" s="535">
        <v>0</v>
      </c>
      <c r="F120" s="535"/>
      <c r="G120" s="535"/>
      <c r="H120" s="535">
        <v>1.1000000000000001</v>
      </c>
      <c r="I120" s="539">
        <v>6</v>
      </c>
      <c r="J120" s="542" t="s">
        <v>2240</v>
      </c>
    </row>
    <row r="121" spans="1:10" ht="75" x14ac:dyDescent="0.25">
      <c r="A121" s="532">
        <v>115</v>
      </c>
      <c r="B121" s="533" t="s">
        <v>2238</v>
      </c>
      <c r="C121" s="534" t="s">
        <v>2172</v>
      </c>
      <c r="D121" s="535">
        <v>0.1</v>
      </c>
      <c r="E121" s="535">
        <v>0</v>
      </c>
      <c r="F121" s="535"/>
      <c r="G121" s="535"/>
      <c r="H121" s="535">
        <v>0.1</v>
      </c>
      <c r="I121" s="539">
        <v>11</v>
      </c>
      <c r="J121" s="542" t="s">
        <v>2240</v>
      </c>
    </row>
    <row r="122" spans="1:10" ht="75" x14ac:dyDescent="0.25">
      <c r="A122" s="532">
        <v>116</v>
      </c>
      <c r="B122" s="533" t="s">
        <v>2348</v>
      </c>
      <c r="C122" s="534" t="s">
        <v>2177</v>
      </c>
      <c r="D122" s="535">
        <v>0.02</v>
      </c>
      <c r="E122" s="535">
        <v>0</v>
      </c>
      <c r="F122" s="535"/>
      <c r="G122" s="535"/>
      <c r="H122" s="535">
        <v>0.02</v>
      </c>
      <c r="I122" s="539">
        <v>7</v>
      </c>
      <c r="J122" s="542" t="s">
        <v>2240</v>
      </c>
    </row>
    <row r="123" spans="1:10" ht="96.75" customHeight="1" x14ac:dyDescent="0.25">
      <c r="A123" s="532">
        <v>117</v>
      </c>
      <c r="B123" s="533" t="s">
        <v>2349</v>
      </c>
      <c r="C123" s="534" t="s">
        <v>2350</v>
      </c>
      <c r="D123" s="535">
        <v>0.66</v>
      </c>
      <c r="E123" s="535">
        <v>0</v>
      </c>
      <c r="F123" s="535"/>
      <c r="G123" s="535"/>
      <c r="H123" s="535">
        <v>0.66</v>
      </c>
      <c r="I123" s="539">
        <v>11</v>
      </c>
      <c r="J123" s="542" t="s">
        <v>2240</v>
      </c>
    </row>
    <row r="124" spans="1:10" ht="80.25" customHeight="1" x14ac:dyDescent="0.25">
      <c r="A124" s="532">
        <v>118</v>
      </c>
      <c r="B124" s="533" t="s">
        <v>2238</v>
      </c>
      <c r="C124" s="534" t="s">
        <v>2351</v>
      </c>
      <c r="D124" s="535">
        <v>1</v>
      </c>
      <c r="E124" s="535">
        <v>1</v>
      </c>
      <c r="F124" s="535"/>
      <c r="G124" s="535"/>
      <c r="H124" s="535">
        <v>0</v>
      </c>
      <c r="I124" s="539">
        <v>4</v>
      </c>
      <c r="J124" s="542" t="s">
        <v>2240</v>
      </c>
    </row>
    <row r="125" spans="1:10" ht="80.25" customHeight="1" x14ac:dyDescent="0.25">
      <c r="A125" s="532">
        <v>119</v>
      </c>
      <c r="B125" s="533" t="s">
        <v>2238</v>
      </c>
      <c r="C125" s="534" t="s">
        <v>2352</v>
      </c>
      <c r="D125" s="535">
        <v>0.2</v>
      </c>
      <c r="E125" s="535">
        <v>0.2</v>
      </c>
      <c r="F125" s="535"/>
      <c r="G125" s="535"/>
      <c r="H125" s="535">
        <v>0</v>
      </c>
      <c r="I125" s="539">
        <v>12</v>
      </c>
      <c r="J125" s="542" t="s">
        <v>2240</v>
      </c>
    </row>
    <row r="126" spans="1:10" ht="80.25" customHeight="1" x14ac:dyDescent="0.25">
      <c r="A126" s="532">
        <v>120</v>
      </c>
      <c r="B126" s="533" t="s">
        <v>2238</v>
      </c>
      <c r="C126" s="534" t="s">
        <v>2311</v>
      </c>
      <c r="D126" s="535">
        <v>0.06</v>
      </c>
      <c r="E126" s="535">
        <v>0.06</v>
      </c>
      <c r="F126" s="535"/>
      <c r="G126" s="535"/>
      <c r="H126" s="535">
        <v>0</v>
      </c>
      <c r="I126" s="539">
        <v>6</v>
      </c>
      <c r="J126" s="542" t="s">
        <v>2240</v>
      </c>
    </row>
    <row r="127" spans="1:10" ht="80.25" customHeight="1" x14ac:dyDescent="0.25">
      <c r="A127" s="532">
        <v>121</v>
      </c>
      <c r="B127" s="533" t="s">
        <v>2353</v>
      </c>
      <c r="C127" s="534" t="s">
        <v>2354</v>
      </c>
      <c r="D127" s="535">
        <v>1.4</v>
      </c>
      <c r="E127" s="535"/>
      <c r="F127" s="535"/>
      <c r="G127" s="535"/>
      <c r="H127" s="535">
        <v>1.4</v>
      </c>
      <c r="I127" s="539">
        <v>12</v>
      </c>
      <c r="J127" s="542" t="s">
        <v>2240</v>
      </c>
    </row>
    <row r="128" spans="1:10" ht="80.25" customHeight="1" x14ac:dyDescent="0.25">
      <c r="A128" s="532">
        <v>122</v>
      </c>
      <c r="B128" s="533" t="s">
        <v>2355</v>
      </c>
      <c r="C128" s="534" t="s">
        <v>2354</v>
      </c>
      <c r="D128" s="535">
        <v>0.6</v>
      </c>
      <c r="E128" s="535"/>
      <c r="F128" s="535"/>
      <c r="G128" s="535"/>
      <c r="H128" s="535">
        <v>0.6</v>
      </c>
      <c r="I128" s="539">
        <v>10</v>
      </c>
      <c r="J128" s="542" t="s">
        <v>2240</v>
      </c>
    </row>
    <row r="129" spans="1:10" ht="80.25" customHeight="1" x14ac:dyDescent="0.25">
      <c r="A129" s="532">
        <v>123</v>
      </c>
      <c r="B129" s="533" t="s">
        <v>2356</v>
      </c>
      <c r="C129" s="534" t="s">
        <v>2172</v>
      </c>
      <c r="D129" s="535">
        <v>1</v>
      </c>
      <c r="E129" s="535"/>
      <c r="F129" s="535"/>
      <c r="G129" s="535"/>
      <c r="H129" s="535">
        <v>1</v>
      </c>
      <c r="I129" s="539">
        <v>11</v>
      </c>
      <c r="J129" s="542" t="s">
        <v>2240</v>
      </c>
    </row>
    <row r="130" spans="1:10" ht="80.25" customHeight="1" x14ac:dyDescent="0.25">
      <c r="A130" s="532">
        <v>124</v>
      </c>
      <c r="B130" s="533" t="s">
        <v>2357</v>
      </c>
      <c r="C130" s="534" t="s">
        <v>2195</v>
      </c>
      <c r="D130" s="535">
        <v>0.4</v>
      </c>
      <c r="E130" s="535"/>
      <c r="F130" s="535"/>
      <c r="G130" s="535"/>
      <c r="H130" s="535">
        <v>0.4</v>
      </c>
      <c r="I130" s="539">
        <v>5</v>
      </c>
      <c r="J130" s="542" t="s">
        <v>2240</v>
      </c>
    </row>
    <row r="131" spans="1:10" ht="80.25" customHeight="1" x14ac:dyDescent="0.25">
      <c r="A131" s="532">
        <v>125</v>
      </c>
      <c r="B131" s="533" t="s">
        <v>2358</v>
      </c>
      <c r="C131" s="534" t="s">
        <v>2359</v>
      </c>
      <c r="D131" s="535">
        <v>0.72</v>
      </c>
      <c r="E131" s="535"/>
      <c r="F131" s="535"/>
      <c r="G131" s="535"/>
      <c r="H131" s="535">
        <v>0.72</v>
      </c>
      <c r="I131" s="539">
        <v>5</v>
      </c>
      <c r="J131" s="542" t="s">
        <v>2240</v>
      </c>
    </row>
    <row r="132" spans="1:10" ht="78.75" x14ac:dyDescent="0.25">
      <c r="A132" s="532">
        <v>126</v>
      </c>
      <c r="B132" s="533" t="s">
        <v>2360</v>
      </c>
      <c r="C132" s="534" t="s">
        <v>2361</v>
      </c>
      <c r="D132" s="535">
        <v>1.5</v>
      </c>
      <c r="E132" s="535"/>
      <c r="F132" s="535"/>
      <c r="G132" s="535"/>
      <c r="H132" s="535">
        <v>1.5</v>
      </c>
      <c r="I132" s="539">
        <v>5</v>
      </c>
      <c r="J132" s="542" t="s">
        <v>2240</v>
      </c>
    </row>
    <row r="133" spans="1:10" ht="78.75" x14ac:dyDescent="0.25">
      <c r="A133" s="532">
        <v>127</v>
      </c>
      <c r="B133" s="533" t="s">
        <v>2362</v>
      </c>
      <c r="C133" s="534" t="s">
        <v>2363</v>
      </c>
      <c r="D133" s="535">
        <v>0.23</v>
      </c>
      <c r="E133" s="535">
        <v>0</v>
      </c>
      <c r="F133" s="535"/>
      <c r="G133" s="535"/>
      <c r="H133" s="535">
        <v>0.23</v>
      </c>
      <c r="I133" s="539">
        <v>4</v>
      </c>
      <c r="J133" s="542" t="s">
        <v>2240</v>
      </c>
    </row>
    <row r="134" spans="1:10" ht="77.25" customHeight="1" x14ac:dyDescent="0.25">
      <c r="A134" s="532">
        <v>128</v>
      </c>
      <c r="B134" s="533" t="s">
        <v>2364</v>
      </c>
      <c r="C134" s="534" t="s">
        <v>2224</v>
      </c>
      <c r="D134" s="535">
        <v>2.5</v>
      </c>
      <c r="E134" s="535">
        <v>2.5</v>
      </c>
      <c r="F134" s="535"/>
      <c r="G134" s="535"/>
      <c r="H134" s="535">
        <v>0</v>
      </c>
      <c r="I134" s="539">
        <v>4</v>
      </c>
      <c r="J134" s="542" t="s">
        <v>2240</v>
      </c>
    </row>
    <row r="135" spans="1:10" ht="77.25" customHeight="1" x14ac:dyDescent="0.25">
      <c r="A135" s="532">
        <v>129</v>
      </c>
      <c r="B135" s="533" t="s">
        <v>2365</v>
      </c>
      <c r="C135" s="534" t="s">
        <v>2224</v>
      </c>
      <c r="D135" s="535">
        <v>1.8</v>
      </c>
      <c r="E135" s="535">
        <v>1.8</v>
      </c>
      <c r="F135" s="535"/>
      <c r="G135" s="535"/>
      <c r="H135" s="535">
        <v>0</v>
      </c>
      <c r="I135" s="539">
        <v>5</v>
      </c>
      <c r="J135" s="542" t="s">
        <v>2240</v>
      </c>
    </row>
    <row r="136" spans="1:10" ht="77.25" customHeight="1" x14ac:dyDescent="0.25">
      <c r="A136" s="532">
        <v>130</v>
      </c>
      <c r="B136" s="533" t="s">
        <v>2238</v>
      </c>
      <c r="C136" s="534" t="s">
        <v>2366</v>
      </c>
      <c r="D136" s="535">
        <v>0.56999999999999995</v>
      </c>
      <c r="E136" s="535">
        <v>0</v>
      </c>
      <c r="F136" s="535"/>
      <c r="G136" s="535"/>
      <c r="H136" s="535">
        <v>0.56999999999999995</v>
      </c>
      <c r="I136" s="539">
        <v>5</v>
      </c>
      <c r="J136" s="542" t="s">
        <v>2240</v>
      </c>
    </row>
    <row r="137" spans="1:10" ht="77.25" customHeight="1" x14ac:dyDescent="0.25">
      <c r="A137" s="532">
        <v>131</v>
      </c>
      <c r="B137" s="533" t="s">
        <v>2367</v>
      </c>
      <c r="C137" s="534" t="s">
        <v>2368</v>
      </c>
      <c r="D137" s="535">
        <v>0.1</v>
      </c>
      <c r="E137" s="535">
        <v>0.1</v>
      </c>
      <c r="F137" s="535"/>
      <c r="G137" s="535"/>
      <c r="H137" s="535">
        <v>0</v>
      </c>
      <c r="I137" s="539">
        <v>4</v>
      </c>
      <c r="J137" s="542" t="s">
        <v>2240</v>
      </c>
    </row>
    <row r="138" spans="1:10" ht="77.25" customHeight="1" x14ac:dyDescent="0.25">
      <c r="A138" s="532">
        <v>132</v>
      </c>
      <c r="B138" s="533" t="s">
        <v>2369</v>
      </c>
      <c r="C138" s="534" t="s">
        <v>2192</v>
      </c>
      <c r="D138" s="535">
        <v>0.05</v>
      </c>
      <c r="E138" s="535">
        <v>0.05</v>
      </c>
      <c r="F138" s="535"/>
      <c r="G138" s="535"/>
      <c r="H138" s="535"/>
      <c r="I138" s="539">
        <v>10</v>
      </c>
      <c r="J138" s="542" t="s">
        <v>2240</v>
      </c>
    </row>
    <row r="139" spans="1:10" ht="77.25" customHeight="1" x14ac:dyDescent="0.25">
      <c r="A139" s="532">
        <v>133</v>
      </c>
      <c r="B139" s="533" t="s">
        <v>2370</v>
      </c>
      <c r="C139" s="534" t="s">
        <v>2192</v>
      </c>
      <c r="D139" s="535">
        <v>0.03</v>
      </c>
      <c r="E139" s="535">
        <v>0.03</v>
      </c>
      <c r="F139" s="535"/>
      <c r="G139" s="535"/>
      <c r="H139" s="535"/>
      <c r="I139" s="539">
        <v>5</v>
      </c>
      <c r="J139" s="542" t="s">
        <v>2240</v>
      </c>
    </row>
    <row r="140" spans="1:10" ht="77.25" customHeight="1" x14ac:dyDescent="0.25">
      <c r="A140" s="532">
        <v>134</v>
      </c>
      <c r="B140" s="533" t="s">
        <v>2371</v>
      </c>
      <c r="C140" s="534" t="s">
        <v>2325</v>
      </c>
      <c r="D140" s="535">
        <v>0.14000000000000001</v>
      </c>
      <c r="E140" s="535">
        <v>0</v>
      </c>
      <c r="F140" s="535"/>
      <c r="G140" s="535"/>
      <c r="H140" s="535">
        <v>0.14000000000000001</v>
      </c>
      <c r="I140" s="539">
        <v>6</v>
      </c>
      <c r="J140" s="542" t="s">
        <v>2240</v>
      </c>
    </row>
    <row r="141" spans="1:10" ht="77.25" customHeight="1" x14ac:dyDescent="0.25">
      <c r="A141" s="532">
        <v>135</v>
      </c>
      <c r="B141" s="533" t="s">
        <v>2372</v>
      </c>
      <c r="C141" s="534" t="s">
        <v>2194</v>
      </c>
      <c r="D141" s="535">
        <v>0.38</v>
      </c>
      <c r="E141" s="535"/>
      <c r="F141" s="535"/>
      <c r="G141" s="535"/>
      <c r="H141" s="535">
        <v>0.38</v>
      </c>
      <c r="I141" s="539">
        <v>4</v>
      </c>
      <c r="J141" s="542" t="s">
        <v>2240</v>
      </c>
    </row>
    <row r="142" spans="1:10" ht="77.25" customHeight="1" x14ac:dyDescent="0.25">
      <c r="A142" s="532">
        <v>136</v>
      </c>
      <c r="B142" s="533" t="s">
        <v>2373</v>
      </c>
      <c r="C142" s="534" t="s">
        <v>2192</v>
      </c>
      <c r="D142" s="535">
        <v>23.18</v>
      </c>
      <c r="E142" s="535"/>
      <c r="F142" s="535"/>
      <c r="G142" s="535"/>
      <c r="H142" s="535">
        <v>23.18</v>
      </c>
      <c r="I142" s="539">
        <v>3</v>
      </c>
      <c r="J142" s="542" t="s">
        <v>2240</v>
      </c>
    </row>
    <row r="143" spans="1:10" ht="77.25" customHeight="1" x14ac:dyDescent="0.25">
      <c r="A143" s="532">
        <v>137</v>
      </c>
      <c r="B143" s="533" t="s">
        <v>2374</v>
      </c>
      <c r="C143" s="534" t="s">
        <v>2375</v>
      </c>
      <c r="D143" s="535">
        <v>1.85</v>
      </c>
      <c r="E143" s="535"/>
      <c r="F143" s="535"/>
      <c r="G143" s="535"/>
      <c r="H143" s="535">
        <v>1.85</v>
      </c>
      <c r="I143" s="539">
        <v>9</v>
      </c>
      <c r="J143" s="542" t="s">
        <v>2240</v>
      </c>
    </row>
    <row r="144" spans="1:10" ht="77.25" customHeight="1" x14ac:dyDescent="0.25">
      <c r="A144" s="532">
        <v>138</v>
      </c>
      <c r="B144" s="533" t="s">
        <v>2376</v>
      </c>
      <c r="C144" s="534" t="s">
        <v>2375</v>
      </c>
      <c r="D144" s="535">
        <v>0.44</v>
      </c>
      <c r="E144" s="535"/>
      <c r="F144" s="535"/>
      <c r="G144" s="535"/>
      <c r="H144" s="535">
        <v>0.44</v>
      </c>
      <c r="I144" s="539">
        <v>11</v>
      </c>
      <c r="J144" s="542" t="s">
        <v>2240</v>
      </c>
    </row>
    <row r="145" spans="1:10" ht="77.25" customHeight="1" x14ac:dyDescent="0.25">
      <c r="A145" s="532">
        <v>139</v>
      </c>
      <c r="B145" s="533" t="s">
        <v>2377</v>
      </c>
      <c r="C145" s="534" t="s">
        <v>2176</v>
      </c>
      <c r="D145" s="535">
        <v>0.9</v>
      </c>
      <c r="E145" s="535"/>
      <c r="F145" s="535"/>
      <c r="G145" s="535"/>
      <c r="H145" s="535">
        <v>0.9</v>
      </c>
      <c r="I145" s="539">
        <v>9</v>
      </c>
      <c r="J145" s="542" t="s">
        <v>2240</v>
      </c>
    </row>
    <row r="146" spans="1:10" ht="77.25" customHeight="1" x14ac:dyDescent="0.25">
      <c r="A146" s="532">
        <v>140</v>
      </c>
      <c r="B146" s="533" t="s">
        <v>2378</v>
      </c>
      <c r="C146" s="534" t="s">
        <v>2176</v>
      </c>
      <c r="D146" s="535">
        <v>0.8</v>
      </c>
      <c r="E146" s="535"/>
      <c r="F146" s="535"/>
      <c r="G146" s="535"/>
      <c r="H146" s="535">
        <v>0.8</v>
      </c>
      <c r="I146" s="539">
        <v>4</v>
      </c>
      <c r="J146" s="542" t="s">
        <v>2240</v>
      </c>
    </row>
    <row r="147" spans="1:10" ht="75" customHeight="1" x14ac:dyDescent="0.25">
      <c r="A147" s="532">
        <v>141</v>
      </c>
      <c r="B147" s="533" t="s">
        <v>2379</v>
      </c>
      <c r="C147" s="534" t="s">
        <v>2193</v>
      </c>
      <c r="D147" s="535">
        <v>0.7</v>
      </c>
      <c r="E147" s="535"/>
      <c r="F147" s="535"/>
      <c r="G147" s="535"/>
      <c r="H147" s="535">
        <v>0.7</v>
      </c>
      <c r="I147" s="539">
        <v>8</v>
      </c>
      <c r="J147" s="542" t="s">
        <v>2240</v>
      </c>
    </row>
    <row r="148" spans="1:10" ht="75" customHeight="1" x14ac:dyDescent="0.25">
      <c r="A148" s="532">
        <v>142</v>
      </c>
      <c r="B148" s="533" t="s">
        <v>2380</v>
      </c>
      <c r="C148" s="534" t="s">
        <v>2193</v>
      </c>
      <c r="D148" s="535">
        <v>0.6</v>
      </c>
      <c r="E148" s="535"/>
      <c r="F148" s="535"/>
      <c r="G148" s="535"/>
      <c r="H148" s="535">
        <v>0.6</v>
      </c>
      <c r="I148" s="539">
        <v>6</v>
      </c>
      <c r="J148" s="542" t="s">
        <v>2240</v>
      </c>
    </row>
    <row r="149" spans="1:10" ht="75" customHeight="1" x14ac:dyDescent="0.25">
      <c r="A149" s="532">
        <v>143</v>
      </c>
      <c r="B149" s="533" t="s">
        <v>2381</v>
      </c>
      <c r="C149" s="534" t="s">
        <v>2192</v>
      </c>
      <c r="D149" s="535">
        <v>0.03</v>
      </c>
      <c r="E149" s="535"/>
      <c r="F149" s="535"/>
      <c r="G149" s="535"/>
      <c r="H149" s="535">
        <v>0.03</v>
      </c>
      <c r="I149" s="539">
        <v>12</v>
      </c>
      <c r="J149" s="542" t="s">
        <v>2240</v>
      </c>
    </row>
    <row r="150" spans="1:10" ht="75" customHeight="1" x14ac:dyDescent="0.25">
      <c r="A150" s="532">
        <v>144</v>
      </c>
      <c r="B150" s="533" t="s">
        <v>2382</v>
      </c>
      <c r="C150" s="534" t="s">
        <v>2192</v>
      </c>
      <c r="D150" s="535">
        <v>0.9</v>
      </c>
      <c r="E150" s="535"/>
      <c r="F150" s="535"/>
      <c r="G150" s="535"/>
      <c r="H150" s="535">
        <v>0.9</v>
      </c>
      <c r="I150" s="539">
        <v>3</v>
      </c>
      <c r="J150" s="542" t="s">
        <v>2240</v>
      </c>
    </row>
    <row r="151" spans="1:10" ht="75" customHeight="1" x14ac:dyDescent="0.25">
      <c r="A151" s="532">
        <v>145</v>
      </c>
      <c r="B151" s="533" t="s">
        <v>2383</v>
      </c>
      <c r="C151" s="534" t="s">
        <v>2179</v>
      </c>
      <c r="D151" s="535">
        <v>0.3</v>
      </c>
      <c r="E151" s="535"/>
      <c r="F151" s="535"/>
      <c r="G151" s="535"/>
      <c r="H151" s="535">
        <v>0.3</v>
      </c>
      <c r="I151" s="539">
        <v>12</v>
      </c>
      <c r="J151" s="542" t="s">
        <v>2240</v>
      </c>
    </row>
    <row r="152" spans="1:10" ht="75" customHeight="1" x14ac:dyDescent="0.25">
      <c r="A152" s="532">
        <v>146</v>
      </c>
      <c r="B152" s="533" t="s">
        <v>2384</v>
      </c>
      <c r="C152" s="534" t="s">
        <v>2182</v>
      </c>
      <c r="D152" s="535">
        <v>0.2</v>
      </c>
      <c r="E152" s="535"/>
      <c r="F152" s="535"/>
      <c r="G152" s="535"/>
      <c r="H152" s="535">
        <v>0.2</v>
      </c>
      <c r="I152" s="539">
        <v>5</v>
      </c>
      <c r="J152" s="542" t="s">
        <v>2240</v>
      </c>
    </row>
    <row r="153" spans="1:10" ht="74.25" customHeight="1" x14ac:dyDescent="0.25">
      <c r="A153" s="532">
        <v>147</v>
      </c>
      <c r="B153" s="533" t="s">
        <v>2385</v>
      </c>
      <c r="C153" s="534" t="s">
        <v>2192</v>
      </c>
      <c r="D153" s="535">
        <v>0.08</v>
      </c>
      <c r="E153" s="535"/>
      <c r="F153" s="535"/>
      <c r="G153" s="535"/>
      <c r="H153" s="535">
        <v>0.08</v>
      </c>
      <c r="I153" s="539">
        <v>10</v>
      </c>
      <c r="J153" s="542" t="s">
        <v>2240</v>
      </c>
    </row>
    <row r="154" spans="1:10" ht="86.25" customHeight="1" x14ac:dyDescent="0.25">
      <c r="A154" s="532">
        <v>148</v>
      </c>
      <c r="B154" s="533" t="s">
        <v>2386</v>
      </c>
      <c r="C154" s="534" t="s">
        <v>2192</v>
      </c>
      <c r="D154" s="535">
        <v>0.2</v>
      </c>
      <c r="E154" s="535"/>
      <c r="F154" s="535"/>
      <c r="G154" s="535"/>
      <c r="H154" s="535">
        <v>0.2</v>
      </c>
      <c r="I154" s="539">
        <v>8</v>
      </c>
      <c r="J154" s="542" t="s">
        <v>2240</v>
      </c>
    </row>
    <row r="155" spans="1:10" ht="39.950000000000003" customHeight="1" x14ac:dyDescent="0.25">
      <c r="A155" s="532">
        <v>149</v>
      </c>
      <c r="B155" s="533" t="s">
        <v>2387</v>
      </c>
      <c r="C155" s="534" t="s">
        <v>2325</v>
      </c>
      <c r="D155" s="535">
        <v>0.02</v>
      </c>
      <c r="E155" s="535">
        <v>0</v>
      </c>
      <c r="F155" s="535"/>
      <c r="G155" s="535"/>
      <c r="H155" s="535">
        <v>0.02</v>
      </c>
      <c r="I155" s="539">
        <v>7</v>
      </c>
      <c r="J155" s="542" t="s">
        <v>2171</v>
      </c>
    </row>
    <row r="156" spans="1:10" ht="62.25" customHeight="1" x14ac:dyDescent="0.25">
      <c r="A156" s="532">
        <v>150</v>
      </c>
      <c r="B156" s="533" t="s">
        <v>2388</v>
      </c>
      <c r="C156" s="534" t="s">
        <v>2389</v>
      </c>
      <c r="D156" s="535">
        <v>0.35000000000000003</v>
      </c>
      <c r="E156" s="535">
        <v>0</v>
      </c>
      <c r="F156" s="535"/>
      <c r="G156" s="535"/>
      <c r="H156" s="535">
        <v>0.35000000000000003</v>
      </c>
      <c r="I156" s="539">
        <v>5</v>
      </c>
      <c r="J156" s="542" t="s">
        <v>2171</v>
      </c>
    </row>
    <row r="157" spans="1:10" ht="39.950000000000003" customHeight="1" x14ac:dyDescent="0.25">
      <c r="A157" s="532">
        <v>151</v>
      </c>
      <c r="B157" s="536" t="s">
        <v>2390</v>
      </c>
      <c r="C157" s="537" t="s">
        <v>2179</v>
      </c>
      <c r="D157" s="538">
        <v>0.14000000000000001</v>
      </c>
      <c r="E157" s="538"/>
      <c r="F157" s="538"/>
      <c r="G157" s="538"/>
      <c r="H157" s="538">
        <v>0.14000000000000001</v>
      </c>
      <c r="I157" s="540">
        <v>11</v>
      </c>
      <c r="J157" s="543" t="s">
        <v>2171</v>
      </c>
    </row>
    <row r="158" spans="1:10" s="22" customFormat="1" ht="36.950000000000003" customHeight="1" x14ac:dyDescent="0.25">
      <c r="A158" s="552" t="s">
        <v>494</v>
      </c>
      <c r="B158" s="553"/>
      <c r="C158" s="541"/>
      <c r="D158" s="548">
        <f>SUM(D7:D157)</f>
        <v>341.77619999999985</v>
      </c>
      <c r="E158" s="548">
        <f t="shared" ref="E158:H158" si="0">SUM(E7:E157)</f>
        <v>202.18620000000007</v>
      </c>
      <c r="F158" s="365"/>
      <c r="G158" s="365"/>
      <c r="H158" s="365">
        <f t="shared" si="0"/>
        <v>139.58999999999997</v>
      </c>
      <c r="I158" s="494"/>
      <c r="J158" s="544"/>
    </row>
    <row r="159" spans="1:10" ht="36.950000000000003" customHeight="1" x14ac:dyDescent="0.25"/>
  </sheetData>
  <mergeCells count="11">
    <mergeCell ref="A158:B158"/>
    <mergeCell ref="I1:J1"/>
    <mergeCell ref="A2:J2"/>
    <mergeCell ref="A3:J3"/>
    <mergeCell ref="A5:A6"/>
    <mergeCell ref="B5:B6"/>
    <mergeCell ref="C5:C6"/>
    <mergeCell ref="D5:D6"/>
    <mergeCell ref="E5:H5"/>
    <mergeCell ref="I5:I6"/>
    <mergeCell ref="J5:J6"/>
  </mergeCells>
  <pageMargins left="0.7" right="0.2" top="0.5" bottom="0.5" header="0.3" footer="0.3"/>
  <pageSetup orientation="landscape" r:id="rId1"/>
  <headerFooter>
    <oddHeader>&amp;C &amp;P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4"/>
  <sheetViews>
    <sheetView topLeftCell="A100" workbookViewId="0">
      <selection activeCell="I1" sqref="I1:J1"/>
    </sheetView>
  </sheetViews>
  <sheetFormatPr defaultRowHeight="15.75" x14ac:dyDescent="0.25"/>
  <cols>
    <col min="1" max="1" width="5.5" customWidth="1"/>
    <col min="2" max="2" width="37.5" customWidth="1"/>
    <col min="3" max="3" width="20.125" style="511" customWidth="1"/>
  </cols>
  <sheetData>
    <row r="1" spans="1:10" x14ac:dyDescent="0.25">
      <c r="I1" s="562" t="s">
        <v>2101</v>
      </c>
      <c r="J1" s="562"/>
    </row>
    <row r="2" spans="1:10" ht="34.5" customHeight="1" x14ac:dyDescent="0.25">
      <c r="A2" s="557" t="s">
        <v>2077</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20.25" customHeight="1" x14ac:dyDescent="0.25">
      <c r="A5" s="560" t="s">
        <v>0</v>
      </c>
      <c r="B5" s="561" t="s">
        <v>28</v>
      </c>
      <c r="C5" s="570" t="s">
        <v>29</v>
      </c>
      <c r="D5" s="561" t="s">
        <v>30</v>
      </c>
      <c r="E5" s="560" t="s">
        <v>10</v>
      </c>
      <c r="F5" s="560"/>
      <c r="G5" s="560"/>
      <c r="H5" s="560"/>
      <c r="I5" s="555" t="s">
        <v>186</v>
      </c>
      <c r="J5" s="560" t="s">
        <v>7</v>
      </c>
    </row>
    <row r="6" spans="1:10" ht="93" customHeight="1" x14ac:dyDescent="0.25">
      <c r="A6" s="560"/>
      <c r="B6" s="560"/>
      <c r="C6" s="571"/>
      <c r="D6" s="560"/>
      <c r="E6" s="5" t="s">
        <v>31</v>
      </c>
      <c r="F6" s="6" t="s">
        <v>1</v>
      </c>
      <c r="G6" s="5" t="s">
        <v>12</v>
      </c>
      <c r="H6" s="6" t="s">
        <v>2</v>
      </c>
      <c r="I6" s="556"/>
      <c r="J6" s="560"/>
    </row>
    <row r="7" spans="1:10" x14ac:dyDescent="0.25">
      <c r="A7" s="8">
        <v>1</v>
      </c>
      <c r="B7" s="25" t="s">
        <v>34</v>
      </c>
      <c r="C7" s="84" t="s">
        <v>35</v>
      </c>
      <c r="D7" s="26">
        <f>E7+F7+G7+H7</f>
        <v>28</v>
      </c>
      <c r="E7" s="27">
        <v>14.7</v>
      </c>
      <c r="F7" s="9"/>
      <c r="G7" s="28">
        <v>11.260000000000002</v>
      </c>
      <c r="H7" s="29">
        <v>2.04</v>
      </c>
      <c r="I7" s="8">
        <v>8</v>
      </c>
      <c r="J7" s="87"/>
    </row>
    <row r="8" spans="1:10" x14ac:dyDescent="0.25">
      <c r="A8" s="8">
        <v>2</v>
      </c>
      <c r="B8" s="25" t="s">
        <v>37</v>
      </c>
      <c r="C8" s="512" t="s">
        <v>38</v>
      </c>
      <c r="D8" s="26">
        <f t="shared" ref="D8:D45" si="0">E8+F8+G8+H8</f>
        <v>38</v>
      </c>
      <c r="E8" s="27">
        <v>19.75</v>
      </c>
      <c r="F8" s="11"/>
      <c r="G8" s="12"/>
      <c r="H8" s="30">
        <v>18.25</v>
      </c>
      <c r="I8" s="8">
        <v>3</v>
      </c>
      <c r="J8" s="87"/>
    </row>
    <row r="9" spans="1:10" x14ac:dyDescent="0.25">
      <c r="A9" s="23">
        <v>3</v>
      </c>
      <c r="B9" s="31" t="s">
        <v>39</v>
      </c>
      <c r="C9" s="77" t="s">
        <v>38</v>
      </c>
      <c r="D9" s="33">
        <f t="shared" si="0"/>
        <v>6.46</v>
      </c>
      <c r="E9" s="34">
        <v>2.92</v>
      </c>
      <c r="F9" s="15">
        <v>0.54</v>
      </c>
      <c r="G9" s="35">
        <v>3</v>
      </c>
      <c r="H9" s="36"/>
      <c r="I9" s="23">
        <v>3</v>
      </c>
      <c r="J9" s="87"/>
    </row>
    <row r="10" spans="1:10" ht="31.5" x14ac:dyDescent="0.25">
      <c r="A10" s="8">
        <v>4</v>
      </c>
      <c r="B10" s="37" t="s">
        <v>40</v>
      </c>
      <c r="C10" s="513" t="s">
        <v>41</v>
      </c>
      <c r="D10" s="26">
        <f t="shared" si="0"/>
        <v>10.5</v>
      </c>
      <c r="E10" s="38">
        <v>9.5</v>
      </c>
      <c r="F10" s="18"/>
      <c r="G10" s="12"/>
      <c r="H10" s="39">
        <v>1</v>
      </c>
      <c r="I10" s="8">
        <v>6</v>
      </c>
      <c r="J10" s="87"/>
    </row>
    <row r="11" spans="1:10" x14ac:dyDescent="0.25">
      <c r="A11" s="8">
        <v>5</v>
      </c>
      <c r="B11" s="32" t="s">
        <v>42</v>
      </c>
      <c r="C11" s="77" t="s">
        <v>43</v>
      </c>
      <c r="D11" s="33">
        <f t="shared" si="0"/>
        <v>2.81</v>
      </c>
      <c r="E11" s="40">
        <v>2.81</v>
      </c>
      <c r="F11" s="13"/>
      <c r="G11" s="14"/>
      <c r="H11" s="13"/>
      <c r="I11" s="23">
        <v>4</v>
      </c>
      <c r="J11" s="87"/>
    </row>
    <row r="12" spans="1:10" ht="47.25" x14ac:dyDescent="0.25">
      <c r="A12" s="23">
        <v>6</v>
      </c>
      <c r="B12" s="24" t="s">
        <v>45</v>
      </c>
      <c r="C12" s="206" t="s">
        <v>46</v>
      </c>
      <c r="D12" s="33">
        <f t="shared" si="0"/>
        <v>9.81</v>
      </c>
      <c r="E12" s="34">
        <v>6.34</v>
      </c>
      <c r="F12" s="17">
        <v>0.70000000000000007</v>
      </c>
      <c r="G12" s="40">
        <v>0.63000000000000023</v>
      </c>
      <c r="H12" s="42">
        <v>2.14</v>
      </c>
      <c r="I12" s="23">
        <v>5</v>
      </c>
      <c r="J12" s="87"/>
    </row>
    <row r="13" spans="1:10" ht="31.5" x14ac:dyDescent="0.25">
      <c r="A13" s="8">
        <v>7</v>
      </c>
      <c r="B13" s="24" t="s">
        <v>47</v>
      </c>
      <c r="C13" s="514" t="s">
        <v>48</v>
      </c>
      <c r="D13" s="33">
        <f t="shared" si="0"/>
        <v>0.4</v>
      </c>
      <c r="E13" s="34">
        <v>0.2</v>
      </c>
      <c r="F13" s="15">
        <v>0.2</v>
      </c>
      <c r="G13" s="14"/>
      <c r="H13" s="41"/>
      <c r="I13" s="23">
        <v>4</v>
      </c>
      <c r="J13" s="87"/>
    </row>
    <row r="14" spans="1:10" ht="47.25" x14ac:dyDescent="0.25">
      <c r="A14" s="8">
        <v>8</v>
      </c>
      <c r="B14" s="32" t="s">
        <v>49</v>
      </c>
      <c r="C14" s="515" t="s">
        <v>48</v>
      </c>
      <c r="D14" s="33">
        <f t="shared" si="0"/>
        <v>3</v>
      </c>
      <c r="E14" s="34">
        <v>1.63</v>
      </c>
      <c r="F14" s="15"/>
      <c r="G14" s="14"/>
      <c r="H14" s="43">
        <v>1.37</v>
      </c>
      <c r="I14" s="23">
        <v>6</v>
      </c>
      <c r="J14" s="87"/>
    </row>
    <row r="15" spans="1:10" ht="31.5" x14ac:dyDescent="0.25">
      <c r="A15" s="23">
        <v>9</v>
      </c>
      <c r="B15" s="32" t="s">
        <v>50</v>
      </c>
      <c r="C15" s="515" t="s">
        <v>51</v>
      </c>
      <c r="D15" s="33">
        <f t="shared" si="0"/>
        <v>1.7000000000000002</v>
      </c>
      <c r="E15" s="34">
        <v>1.7000000000000002</v>
      </c>
      <c r="F15" s="15"/>
      <c r="G15" s="14"/>
      <c r="H15" s="43">
        <v>0</v>
      </c>
      <c r="I15" s="23">
        <v>4</v>
      </c>
      <c r="J15" s="87"/>
    </row>
    <row r="16" spans="1:10" ht="47.25" x14ac:dyDescent="0.25">
      <c r="A16" s="8">
        <v>10</v>
      </c>
      <c r="B16" s="32" t="s">
        <v>52</v>
      </c>
      <c r="C16" s="77" t="s">
        <v>53</v>
      </c>
      <c r="D16" s="33">
        <f t="shared" si="0"/>
        <v>0.65</v>
      </c>
      <c r="E16" s="34"/>
      <c r="F16" s="15">
        <v>0.5</v>
      </c>
      <c r="G16" s="14"/>
      <c r="H16" s="36">
        <v>0.15</v>
      </c>
      <c r="I16" s="23">
        <v>3</v>
      </c>
      <c r="J16" s="87"/>
    </row>
    <row r="17" spans="1:10" ht="31.5" x14ac:dyDescent="0.25">
      <c r="A17" s="8">
        <v>11</v>
      </c>
      <c r="B17" s="31" t="s">
        <v>54</v>
      </c>
      <c r="C17" s="77" t="s">
        <v>55</v>
      </c>
      <c r="D17" s="33">
        <f t="shared" si="0"/>
        <v>2.09</v>
      </c>
      <c r="E17" s="34">
        <v>1.98</v>
      </c>
      <c r="F17" s="15"/>
      <c r="G17" s="14"/>
      <c r="H17" s="36">
        <v>0.11</v>
      </c>
      <c r="I17" s="23">
        <v>7</v>
      </c>
      <c r="J17" s="87"/>
    </row>
    <row r="18" spans="1:10" ht="31.5" x14ac:dyDescent="0.25">
      <c r="A18" s="23">
        <v>12</v>
      </c>
      <c r="B18" s="32" t="s">
        <v>56</v>
      </c>
      <c r="C18" s="515" t="s">
        <v>57</v>
      </c>
      <c r="D18" s="33">
        <f t="shared" si="0"/>
        <v>0.56000000000000005</v>
      </c>
      <c r="E18" s="34">
        <v>0.5</v>
      </c>
      <c r="F18" s="15">
        <v>0.06</v>
      </c>
      <c r="G18" s="14"/>
      <c r="H18" s="43"/>
      <c r="I18" s="23">
        <v>4</v>
      </c>
      <c r="J18" s="87"/>
    </row>
    <row r="19" spans="1:10" ht="31.5" x14ac:dyDescent="0.25">
      <c r="A19" s="8">
        <v>13</v>
      </c>
      <c r="B19" s="32" t="s">
        <v>58</v>
      </c>
      <c r="C19" s="77" t="s">
        <v>59</v>
      </c>
      <c r="D19" s="33">
        <f t="shared" si="0"/>
        <v>0.02</v>
      </c>
      <c r="E19" s="34">
        <v>0.01</v>
      </c>
      <c r="F19" s="15">
        <v>0.01</v>
      </c>
      <c r="G19" s="14"/>
      <c r="H19" s="43"/>
      <c r="I19" s="23">
        <v>5</v>
      </c>
      <c r="J19" s="87"/>
    </row>
    <row r="20" spans="1:10" x14ac:dyDescent="0.25">
      <c r="A20" s="8">
        <v>14</v>
      </c>
      <c r="B20" s="44" t="s">
        <v>60</v>
      </c>
      <c r="C20" s="516" t="s">
        <v>61</v>
      </c>
      <c r="D20" s="33">
        <f t="shared" si="0"/>
        <v>2.7</v>
      </c>
      <c r="E20" s="34">
        <v>2.35</v>
      </c>
      <c r="F20" s="15"/>
      <c r="G20" s="14"/>
      <c r="H20" s="45">
        <v>0.35</v>
      </c>
      <c r="I20" s="23">
        <v>4</v>
      </c>
      <c r="J20" s="87"/>
    </row>
    <row r="21" spans="1:10" s="307" customFormat="1" x14ac:dyDescent="0.25">
      <c r="A21" s="8">
        <v>15</v>
      </c>
      <c r="B21" s="305" t="s">
        <v>62</v>
      </c>
      <c r="C21" s="512"/>
      <c r="D21" s="26"/>
      <c r="E21" s="306"/>
      <c r="F21" s="11"/>
      <c r="G21" s="10"/>
      <c r="H21" s="26"/>
      <c r="I21" s="8"/>
      <c r="J21" s="10"/>
    </row>
    <row r="22" spans="1:10" s="307" customFormat="1" ht="47.25" x14ac:dyDescent="0.25">
      <c r="A22" s="8"/>
      <c r="B22" s="308" t="s">
        <v>63</v>
      </c>
      <c r="C22" s="517" t="s">
        <v>64</v>
      </c>
      <c r="D22" s="26">
        <f t="shared" si="0"/>
        <v>0.24</v>
      </c>
      <c r="E22" s="27"/>
      <c r="F22" s="11">
        <v>0.24</v>
      </c>
      <c r="G22" s="12"/>
      <c r="H22" s="309"/>
      <c r="I22" s="313" t="s">
        <v>2080</v>
      </c>
      <c r="J22" s="10"/>
    </row>
    <row r="23" spans="1:10" s="307" customFormat="1" x14ac:dyDescent="0.25">
      <c r="A23" s="8"/>
      <c r="B23" s="308" t="s">
        <v>65</v>
      </c>
      <c r="C23" s="517" t="s">
        <v>48</v>
      </c>
      <c r="D23" s="26">
        <f t="shared" si="0"/>
        <v>0.14000000000000001</v>
      </c>
      <c r="E23" s="27"/>
      <c r="F23" s="11">
        <v>0.14000000000000001</v>
      </c>
      <c r="G23" s="12"/>
      <c r="H23" s="309"/>
      <c r="I23" s="313" t="s">
        <v>2080</v>
      </c>
      <c r="J23" s="10"/>
    </row>
    <row r="24" spans="1:10" s="307" customFormat="1" ht="57" customHeight="1" x14ac:dyDescent="0.25">
      <c r="A24" s="8"/>
      <c r="B24" s="308" t="s">
        <v>66</v>
      </c>
      <c r="C24" s="517" t="s">
        <v>67</v>
      </c>
      <c r="D24" s="26">
        <f t="shared" si="0"/>
        <v>1.17</v>
      </c>
      <c r="E24" s="27">
        <v>0.82000000000000006</v>
      </c>
      <c r="F24" s="11">
        <v>0.19</v>
      </c>
      <c r="G24" s="12"/>
      <c r="H24" s="309">
        <v>0.16</v>
      </c>
      <c r="I24" s="313" t="s">
        <v>2080</v>
      </c>
      <c r="J24" s="10"/>
    </row>
    <row r="25" spans="1:10" ht="18" customHeight="1" x14ac:dyDescent="0.25">
      <c r="A25" s="8">
        <v>16</v>
      </c>
      <c r="B25" s="46" t="s">
        <v>68</v>
      </c>
      <c r="C25" s="518" t="s">
        <v>61</v>
      </c>
      <c r="D25" s="33">
        <f t="shared" si="0"/>
        <v>4.9800000000000004</v>
      </c>
      <c r="E25" s="34">
        <v>4.2300000000000004</v>
      </c>
      <c r="F25" s="17">
        <v>0.6</v>
      </c>
      <c r="G25" s="16"/>
      <c r="H25" s="48">
        <v>0.15</v>
      </c>
      <c r="I25" s="23">
        <v>3</v>
      </c>
      <c r="J25" s="87"/>
    </row>
    <row r="26" spans="1:10" ht="31.5" x14ac:dyDescent="0.25">
      <c r="A26" s="8">
        <v>17</v>
      </c>
      <c r="B26" s="49" t="s">
        <v>69</v>
      </c>
      <c r="C26" s="77" t="s">
        <v>70</v>
      </c>
      <c r="D26" s="33">
        <f t="shared" si="0"/>
        <v>3.5</v>
      </c>
      <c r="E26" s="34">
        <v>3.5</v>
      </c>
      <c r="F26" s="15"/>
      <c r="G26" s="14"/>
      <c r="H26" s="36"/>
      <c r="I26" s="23">
        <v>8</v>
      </c>
      <c r="J26" s="87"/>
    </row>
    <row r="27" spans="1:10" ht="31.5" x14ac:dyDescent="0.25">
      <c r="A27" s="8">
        <v>18</v>
      </c>
      <c r="B27" s="46" t="s">
        <v>71</v>
      </c>
      <c r="C27" s="519" t="s">
        <v>72</v>
      </c>
      <c r="D27" s="33">
        <f t="shared" si="0"/>
        <v>0.3</v>
      </c>
      <c r="E27" s="50">
        <v>0.3</v>
      </c>
      <c r="F27" s="17"/>
      <c r="G27" s="13"/>
      <c r="H27" s="51"/>
      <c r="I27" s="23">
        <v>3</v>
      </c>
      <c r="J27" s="87"/>
    </row>
    <row r="28" spans="1:10" ht="47.25" x14ac:dyDescent="0.25">
      <c r="A28" s="8">
        <v>19</v>
      </c>
      <c r="B28" s="52" t="s">
        <v>73</v>
      </c>
      <c r="C28" s="520" t="s">
        <v>74</v>
      </c>
      <c r="D28" s="33">
        <f t="shared" si="0"/>
        <v>0.3</v>
      </c>
      <c r="E28" s="50">
        <v>0.3</v>
      </c>
      <c r="F28" s="17"/>
      <c r="G28" s="13"/>
      <c r="H28" s="53"/>
      <c r="I28" s="23">
        <v>3</v>
      </c>
      <c r="J28" s="87"/>
    </row>
    <row r="29" spans="1:10" ht="31.5" x14ac:dyDescent="0.25">
      <c r="A29" s="8">
        <v>20</v>
      </c>
      <c r="B29" s="24" t="s">
        <v>76</v>
      </c>
      <c r="C29" s="206" t="s">
        <v>77</v>
      </c>
      <c r="D29" s="33">
        <f t="shared" si="0"/>
        <v>1.22</v>
      </c>
      <c r="E29" s="34">
        <v>1.22</v>
      </c>
      <c r="F29" s="15"/>
      <c r="G29" s="13"/>
      <c r="H29" s="42"/>
      <c r="I29" s="23">
        <v>5</v>
      </c>
      <c r="J29" s="87"/>
    </row>
    <row r="30" spans="1:10" ht="31.5" x14ac:dyDescent="0.25">
      <c r="A30" s="8">
        <v>21</v>
      </c>
      <c r="B30" s="54" t="s">
        <v>78</v>
      </c>
      <c r="C30" s="521" t="s">
        <v>79</v>
      </c>
      <c r="D30" s="33">
        <f t="shared" si="0"/>
        <v>3</v>
      </c>
      <c r="E30" s="34">
        <v>3</v>
      </c>
      <c r="F30" s="15"/>
      <c r="G30" s="13"/>
      <c r="H30" s="55"/>
      <c r="I30" s="23">
        <v>6</v>
      </c>
      <c r="J30" s="87"/>
    </row>
    <row r="31" spans="1:10" x14ac:dyDescent="0.25">
      <c r="A31" s="8">
        <v>22</v>
      </c>
      <c r="B31" s="32" t="s">
        <v>80</v>
      </c>
      <c r="C31" s="77" t="s">
        <v>81</v>
      </c>
      <c r="D31" s="33">
        <f t="shared" si="0"/>
        <v>2.77</v>
      </c>
      <c r="E31" s="34">
        <v>2.77</v>
      </c>
      <c r="F31" s="15"/>
      <c r="G31" s="13"/>
      <c r="H31" s="56"/>
      <c r="I31" s="23">
        <v>4</v>
      </c>
      <c r="J31" s="87"/>
    </row>
    <row r="32" spans="1:10" ht="31.5" x14ac:dyDescent="0.25">
      <c r="A32" s="8">
        <v>23</v>
      </c>
      <c r="B32" s="32" t="s">
        <v>82</v>
      </c>
      <c r="C32" s="77" t="s">
        <v>83</v>
      </c>
      <c r="D32" s="33">
        <f t="shared" si="0"/>
        <v>3</v>
      </c>
      <c r="E32" s="34">
        <v>3</v>
      </c>
      <c r="F32" s="15"/>
      <c r="G32" s="13"/>
      <c r="H32" s="56"/>
      <c r="I32" s="23">
        <v>4</v>
      </c>
      <c r="J32" s="87"/>
    </row>
    <row r="33" spans="1:10" ht="31.5" x14ac:dyDescent="0.25">
      <c r="A33" s="8">
        <v>24</v>
      </c>
      <c r="B33" s="24" t="s">
        <v>84</v>
      </c>
      <c r="C33" s="522" t="s">
        <v>85</v>
      </c>
      <c r="D33" s="33">
        <f t="shared" si="0"/>
        <v>0.34</v>
      </c>
      <c r="E33" s="34">
        <v>0.34</v>
      </c>
      <c r="F33" s="15"/>
      <c r="G33" s="13"/>
      <c r="H33" s="42"/>
      <c r="I33" s="23">
        <v>9</v>
      </c>
      <c r="J33" s="87"/>
    </row>
    <row r="34" spans="1:10" ht="31.5" x14ac:dyDescent="0.25">
      <c r="A34" s="8">
        <v>25</v>
      </c>
      <c r="B34" s="24" t="s">
        <v>86</v>
      </c>
      <c r="C34" s="523" t="s">
        <v>87</v>
      </c>
      <c r="D34" s="33">
        <f t="shared" si="0"/>
        <v>4.3</v>
      </c>
      <c r="E34" s="34">
        <v>2.5</v>
      </c>
      <c r="F34" s="15"/>
      <c r="G34" s="14"/>
      <c r="H34" s="57">
        <v>1.8</v>
      </c>
      <c r="I34" s="23">
        <v>9</v>
      </c>
      <c r="J34" s="87"/>
    </row>
    <row r="35" spans="1:10" ht="31.5" x14ac:dyDescent="0.25">
      <c r="A35" s="8">
        <v>26</v>
      </c>
      <c r="B35" s="49" t="s">
        <v>88</v>
      </c>
      <c r="C35" s="524" t="s">
        <v>89</v>
      </c>
      <c r="D35" s="33">
        <f t="shared" si="0"/>
        <v>0.03</v>
      </c>
      <c r="E35" s="34">
        <v>0.03</v>
      </c>
      <c r="F35" s="15"/>
      <c r="G35" s="14"/>
      <c r="H35" s="45">
        <v>0</v>
      </c>
      <c r="I35" s="23">
        <v>10</v>
      </c>
      <c r="J35" s="87"/>
    </row>
    <row r="36" spans="1:10" ht="31.5" x14ac:dyDescent="0.25">
      <c r="A36" s="8">
        <v>27</v>
      </c>
      <c r="B36" s="54" t="s">
        <v>90</v>
      </c>
      <c r="C36" s="525" t="s">
        <v>91</v>
      </c>
      <c r="D36" s="33">
        <f t="shared" si="0"/>
        <v>0.18</v>
      </c>
      <c r="E36" s="34">
        <v>0.18</v>
      </c>
      <c r="F36" s="15"/>
      <c r="G36" s="13"/>
      <c r="H36" s="58"/>
      <c r="I36" s="23">
        <v>8</v>
      </c>
      <c r="J36" s="87"/>
    </row>
    <row r="37" spans="1:10" ht="31.5" x14ac:dyDescent="0.25">
      <c r="A37" s="8">
        <v>28</v>
      </c>
      <c r="B37" s="24" t="s">
        <v>94</v>
      </c>
      <c r="C37" s="526" t="s">
        <v>95</v>
      </c>
      <c r="D37" s="33">
        <f t="shared" si="0"/>
        <v>1.08</v>
      </c>
      <c r="E37" s="34"/>
      <c r="F37" s="15"/>
      <c r="G37" s="14">
        <v>1.08</v>
      </c>
      <c r="H37" s="59"/>
      <c r="I37" s="23">
        <v>11</v>
      </c>
      <c r="J37" s="87"/>
    </row>
    <row r="38" spans="1:10" ht="31.5" x14ac:dyDescent="0.25">
      <c r="A38" s="8">
        <v>29</v>
      </c>
      <c r="B38" s="49" t="s">
        <v>96</v>
      </c>
      <c r="C38" s="526" t="s">
        <v>97</v>
      </c>
      <c r="D38" s="33">
        <f t="shared" si="0"/>
        <v>1.3</v>
      </c>
      <c r="E38" s="34"/>
      <c r="F38" s="15"/>
      <c r="G38" s="14"/>
      <c r="H38" s="59">
        <v>1.3</v>
      </c>
      <c r="I38" s="23">
        <v>10</v>
      </c>
      <c r="J38" s="87"/>
    </row>
    <row r="39" spans="1:10" ht="31.5" x14ac:dyDescent="0.25">
      <c r="A39" s="8">
        <v>30</v>
      </c>
      <c r="B39" s="49" t="s">
        <v>98</v>
      </c>
      <c r="C39" s="526" t="s">
        <v>99</v>
      </c>
      <c r="D39" s="33">
        <f t="shared" si="0"/>
        <v>1.26</v>
      </c>
      <c r="E39" s="34"/>
      <c r="F39" s="15"/>
      <c r="G39" s="14">
        <v>1.26</v>
      </c>
      <c r="H39" s="59"/>
      <c r="I39" s="23">
        <v>10</v>
      </c>
      <c r="J39" s="87"/>
    </row>
    <row r="40" spans="1:10" ht="31.5" x14ac:dyDescent="0.25">
      <c r="A40" s="8">
        <v>31</v>
      </c>
      <c r="B40" s="49" t="s">
        <v>100</v>
      </c>
      <c r="C40" s="77" t="s">
        <v>101</v>
      </c>
      <c r="D40" s="33">
        <f t="shared" si="0"/>
        <v>5</v>
      </c>
      <c r="E40" s="34">
        <v>5</v>
      </c>
      <c r="F40" s="15"/>
      <c r="G40" s="14"/>
      <c r="H40" s="60"/>
      <c r="I40" s="23">
        <v>9</v>
      </c>
      <c r="J40" s="87"/>
    </row>
    <row r="41" spans="1:10" ht="31.5" x14ac:dyDescent="0.25">
      <c r="A41" s="8">
        <v>32</v>
      </c>
      <c r="B41" s="49" t="s">
        <v>102</v>
      </c>
      <c r="C41" s="527" t="s">
        <v>103</v>
      </c>
      <c r="D41" s="33">
        <f t="shared" si="0"/>
        <v>0.5</v>
      </c>
      <c r="E41" s="34"/>
      <c r="F41" s="15"/>
      <c r="G41" s="14">
        <v>0.5</v>
      </c>
      <c r="H41" s="60"/>
      <c r="I41" s="23">
        <v>11</v>
      </c>
      <c r="J41" s="87"/>
    </row>
    <row r="42" spans="1:10" ht="31.5" x14ac:dyDescent="0.25">
      <c r="A42" s="8">
        <v>33</v>
      </c>
      <c r="B42" s="24" t="s">
        <v>104</v>
      </c>
      <c r="C42" s="77" t="s">
        <v>59</v>
      </c>
      <c r="D42" s="33">
        <f t="shared" si="0"/>
        <v>4.2300000000000004</v>
      </c>
      <c r="E42" s="34">
        <v>4.2300000000000004</v>
      </c>
      <c r="F42" s="15"/>
      <c r="G42" s="14"/>
      <c r="H42" s="60"/>
      <c r="I42" s="23">
        <v>8</v>
      </c>
      <c r="J42" s="87"/>
    </row>
    <row r="43" spans="1:10" ht="31.5" x14ac:dyDescent="0.25">
      <c r="A43" s="8">
        <v>34</v>
      </c>
      <c r="B43" s="24" t="s">
        <v>105</v>
      </c>
      <c r="C43" s="77" t="s">
        <v>59</v>
      </c>
      <c r="D43" s="33">
        <f t="shared" si="0"/>
        <v>0.5</v>
      </c>
      <c r="E43" s="34">
        <v>0.5</v>
      </c>
      <c r="F43" s="15"/>
      <c r="G43" s="14"/>
      <c r="H43" s="60"/>
      <c r="I43" s="23">
        <v>6</v>
      </c>
      <c r="J43" s="87"/>
    </row>
    <row r="44" spans="1:10" x14ac:dyDescent="0.25">
      <c r="A44" s="8">
        <v>35</v>
      </c>
      <c r="B44" s="24" t="s">
        <v>106</v>
      </c>
      <c r="C44" s="77" t="s">
        <v>38</v>
      </c>
      <c r="D44" s="33">
        <f t="shared" si="0"/>
        <v>1</v>
      </c>
      <c r="E44" s="34"/>
      <c r="F44" s="15"/>
      <c r="G44" s="14"/>
      <c r="H44" s="42">
        <v>1</v>
      </c>
      <c r="I44" s="23">
        <v>8</v>
      </c>
      <c r="J44" s="87"/>
    </row>
    <row r="45" spans="1:10" ht="31.5" x14ac:dyDescent="0.25">
      <c r="A45" s="8">
        <v>36</v>
      </c>
      <c r="B45" s="61" t="s">
        <v>107</v>
      </c>
      <c r="C45" s="527" t="s">
        <v>108</v>
      </c>
      <c r="D45" s="33">
        <f t="shared" si="0"/>
        <v>2</v>
      </c>
      <c r="E45" s="34"/>
      <c r="F45" s="15"/>
      <c r="G45" s="62">
        <v>2</v>
      </c>
      <c r="H45" s="36"/>
      <c r="I45" s="23">
        <v>11</v>
      </c>
      <c r="J45" s="87"/>
    </row>
    <row r="46" spans="1:10" ht="47.25" x14ac:dyDescent="0.25">
      <c r="A46" s="8">
        <v>37</v>
      </c>
      <c r="B46" s="49" t="s">
        <v>110</v>
      </c>
      <c r="C46" s="527" t="s">
        <v>111</v>
      </c>
      <c r="D46" s="33">
        <f t="shared" ref="D46:D96" si="1">E46+F46+G46+H46</f>
        <v>2.7</v>
      </c>
      <c r="E46" s="34">
        <v>2.35</v>
      </c>
      <c r="F46" s="15"/>
      <c r="G46" s="14"/>
      <c r="H46" s="45">
        <v>0.35</v>
      </c>
      <c r="I46" s="23">
        <v>6</v>
      </c>
      <c r="J46" s="87"/>
    </row>
    <row r="47" spans="1:10" ht="31.5" x14ac:dyDescent="0.25">
      <c r="A47" s="8">
        <v>38</v>
      </c>
      <c r="B47" s="49" t="s">
        <v>112</v>
      </c>
      <c r="C47" s="527" t="s">
        <v>111</v>
      </c>
      <c r="D47" s="33">
        <f t="shared" si="1"/>
        <v>0.23</v>
      </c>
      <c r="E47" s="34"/>
      <c r="F47" s="15"/>
      <c r="G47" s="14"/>
      <c r="H47" s="45">
        <v>0.23</v>
      </c>
      <c r="I47" s="314" t="s">
        <v>2080</v>
      </c>
      <c r="J47" s="87"/>
    </row>
    <row r="48" spans="1:10" ht="31.5" x14ac:dyDescent="0.25">
      <c r="A48" s="8">
        <v>39</v>
      </c>
      <c r="B48" s="49" t="s">
        <v>113</v>
      </c>
      <c r="C48" s="527" t="s">
        <v>114</v>
      </c>
      <c r="D48" s="33">
        <f t="shared" si="1"/>
        <v>0.42</v>
      </c>
      <c r="E48" s="63"/>
      <c r="F48" s="15"/>
      <c r="G48" s="13"/>
      <c r="H48" s="64">
        <v>0.42</v>
      </c>
      <c r="I48" s="23">
        <v>4</v>
      </c>
      <c r="J48" s="87"/>
    </row>
    <row r="49" spans="1:10" x14ac:dyDescent="0.25">
      <c r="A49" s="8">
        <v>40</v>
      </c>
      <c r="B49" s="49" t="s">
        <v>115</v>
      </c>
      <c r="C49" s="527" t="s">
        <v>48</v>
      </c>
      <c r="D49" s="33">
        <f t="shared" si="1"/>
        <v>0.58000000000000007</v>
      </c>
      <c r="E49" s="63"/>
      <c r="F49" s="15"/>
      <c r="G49" s="13"/>
      <c r="H49" s="64">
        <v>0.58000000000000007</v>
      </c>
      <c r="I49" s="23">
        <v>4</v>
      </c>
      <c r="J49" s="87"/>
    </row>
    <row r="50" spans="1:10" ht="31.5" x14ac:dyDescent="0.25">
      <c r="A50" s="8">
        <v>41</v>
      </c>
      <c r="B50" s="49" t="s">
        <v>116</v>
      </c>
      <c r="C50" s="527" t="s">
        <v>87</v>
      </c>
      <c r="D50" s="33">
        <f t="shared" si="1"/>
        <v>0.09</v>
      </c>
      <c r="E50" s="63"/>
      <c r="F50" s="15"/>
      <c r="G50" s="13"/>
      <c r="H50" s="64">
        <v>0.09</v>
      </c>
      <c r="I50" s="23">
        <v>3</v>
      </c>
      <c r="J50" s="87"/>
    </row>
    <row r="51" spans="1:10" ht="47.25" x14ac:dyDescent="0.25">
      <c r="A51" s="8">
        <v>42</v>
      </c>
      <c r="B51" s="49" t="s">
        <v>117</v>
      </c>
      <c r="C51" s="527" t="s">
        <v>118</v>
      </c>
      <c r="D51" s="33">
        <f t="shared" si="1"/>
        <v>1.95</v>
      </c>
      <c r="E51" s="63"/>
      <c r="F51" s="15"/>
      <c r="G51" s="13"/>
      <c r="H51" s="45">
        <v>1.95</v>
      </c>
      <c r="I51" s="23">
        <v>7</v>
      </c>
      <c r="J51" s="87"/>
    </row>
    <row r="52" spans="1:10" ht="31.5" x14ac:dyDescent="0.25">
      <c r="A52" s="8">
        <v>43</v>
      </c>
      <c r="B52" s="49" t="s">
        <v>119</v>
      </c>
      <c r="C52" s="527"/>
      <c r="D52" s="33">
        <f t="shared" si="1"/>
        <v>0.51</v>
      </c>
      <c r="E52" s="63"/>
      <c r="F52" s="15"/>
      <c r="G52" s="13"/>
      <c r="H52" s="45">
        <v>0.51</v>
      </c>
      <c r="I52" s="23">
        <v>5</v>
      </c>
      <c r="J52" s="87"/>
    </row>
    <row r="53" spans="1:10" ht="31.5" x14ac:dyDescent="0.25">
      <c r="A53" s="8">
        <v>44</v>
      </c>
      <c r="B53" s="49" t="s">
        <v>120</v>
      </c>
      <c r="C53" s="527" t="s">
        <v>48</v>
      </c>
      <c r="D53" s="33">
        <f t="shared" si="1"/>
        <v>0.24</v>
      </c>
      <c r="E53" s="63"/>
      <c r="F53" s="15"/>
      <c r="G53" s="13"/>
      <c r="H53" s="45">
        <v>0.24</v>
      </c>
      <c r="I53" s="23">
        <v>9</v>
      </c>
      <c r="J53" s="87"/>
    </row>
    <row r="54" spans="1:10" ht="31.5" x14ac:dyDescent="0.25">
      <c r="A54" s="8">
        <v>45</v>
      </c>
      <c r="B54" s="49" t="s">
        <v>121</v>
      </c>
      <c r="C54" s="524" t="s">
        <v>122</v>
      </c>
      <c r="D54" s="33">
        <f t="shared" si="1"/>
        <v>7.0000000000000007E-2</v>
      </c>
      <c r="E54" s="63"/>
      <c r="F54" s="15"/>
      <c r="G54" s="13"/>
      <c r="H54" s="64">
        <v>7.0000000000000007E-2</v>
      </c>
      <c r="I54" s="23">
        <v>7</v>
      </c>
      <c r="J54" s="87"/>
    </row>
    <row r="55" spans="1:10" ht="31.5" x14ac:dyDescent="0.25">
      <c r="A55" s="8">
        <v>46</v>
      </c>
      <c r="B55" s="49" t="s">
        <v>123</v>
      </c>
      <c r="C55" s="527" t="s">
        <v>44</v>
      </c>
      <c r="D55" s="33">
        <f t="shared" si="1"/>
        <v>0.13</v>
      </c>
      <c r="E55" s="63"/>
      <c r="F55" s="15"/>
      <c r="G55" s="13"/>
      <c r="H55" s="45">
        <v>0.13</v>
      </c>
      <c r="I55" s="23">
        <v>10</v>
      </c>
      <c r="J55" s="87"/>
    </row>
    <row r="56" spans="1:10" ht="31.5" x14ac:dyDescent="0.25">
      <c r="A56" s="8">
        <v>47</v>
      </c>
      <c r="B56" s="49" t="s">
        <v>124</v>
      </c>
      <c r="C56" s="522" t="s">
        <v>85</v>
      </c>
      <c r="D56" s="33">
        <f t="shared" si="1"/>
        <v>2.5299999999999998</v>
      </c>
      <c r="E56" s="34">
        <v>2.5299999999999998</v>
      </c>
      <c r="F56" s="15"/>
      <c r="G56" s="13"/>
      <c r="H56" s="65"/>
      <c r="I56" s="23">
        <v>8</v>
      </c>
      <c r="J56" s="87"/>
    </row>
    <row r="57" spans="1:10" x14ac:dyDescent="0.25">
      <c r="A57" s="564">
        <v>48</v>
      </c>
      <c r="B57" s="49" t="s">
        <v>2076</v>
      </c>
      <c r="C57" s="522"/>
      <c r="D57" s="33"/>
      <c r="E57" s="34"/>
      <c r="F57" s="15"/>
      <c r="G57" s="13"/>
      <c r="H57" s="65"/>
      <c r="I57" s="302"/>
      <c r="J57" s="87"/>
    </row>
    <row r="58" spans="1:10" x14ac:dyDescent="0.25">
      <c r="A58" s="565"/>
      <c r="B58" s="49" t="s">
        <v>48</v>
      </c>
      <c r="C58" s="527" t="s">
        <v>48</v>
      </c>
      <c r="D58" s="33">
        <f t="shared" si="1"/>
        <v>0.2</v>
      </c>
      <c r="E58" s="50">
        <v>0.2</v>
      </c>
      <c r="F58" s="15"/>
      <c r="G58" s="13"/>
      <c r="H58" s="64"/>
      <c r="I58" s="567" t="s">
        <v>2080</v>
      </c>
      <c r="J58" s="87"/>
    </row>
    <row r="59" spans="1:10" x14ac:dyDescent="0.25">
      <c r="A59" s="565"/>
      <c r="B59" s="49" t="s">
        <v>125</v>
      </c>
      <c r="C59" s="527" t="s">
        <v>125</v>
      </c>
      <c r="D59" s="33">
        <f t="shared" si="1"/>
        <v>0.51</v>
      </c>
      <c r="E59" s="50">
        <v>0.51</v>
      </c>
      <c r="F59" s="15"/>
      <c r="G59" s="13"/>
      <c r="H59" s="64"/>
      <c r="I59" s="568"/>
      <c r="J59" s="87"/>
    </row>
    <row r="60" spans="1:10" x14ac:dyDescent="0.25">
      <c r="A60" s="565"/>
      <c r="B60" s="49" t="s">
        <v>118</v>
      </c>
      <c r="C60" s="527" t="s">
        <v>118</v>
      </c>
      <c r="D60" s="33">
        <f t="shared" si="1"/>
        <v>0.1</v>
      </c>
      <c r="E60" s="50">
        <v>0.1</v>
      </c>
      <c r="F60" s="15"/>
      <c r="G60" s="13"/>
      <c r="H60" s="64"/>
      <c r="I60" s="568"/>
      <c r="J60" s="87"/>
    </row>
    <row r="61" spans="1:10" x14ac:dyDescent="0.25">
      <c r="A61" s="565"/>
      <c r="B61" s="49" t="s">
        <v>43</v>
      </c>
      <c r="C61" s="527" t="s">
        <v>43</v>
      </c>
      <c r="D61" s="33">
        <f t="shared" si="1"/>
        <v>0.5</v>
      </c>
      <c r="E61" s="50">
        <v>0.5</v>
      </c>
      <c r="F61" s="15"/>
      <c r="G61" s="13"/>
      <c r="H61" s="64"/>
      <c r="I61" s="568"/>
      <c r="J61" s="87"/>
    </row>
    <row r="62" spans="1:10" x14ac:dyDescent="0.25">
      <c r="A62" s="566"/>
      <c r="B62" s="49" t="s">
        <v>44</v>
      </c>
      <c r="C62" s="527" t="s">
        <v>44</v>
      </c>
      <c r="D62" s="33">
        <f t="shared" si="1"/>
        <v>0.5</v>
      </c>
      <c r="E62" s="50">
        <v>0.5</v>
      </c>
      <c r="F62" s="15"/>
      <c r="G62" s="13"/>
      <c r="H62" s="64"/>
      <c r="I62" s="569"/>
      <c r="J62" s="87"/>
    </row>
    <row r="63" spans="1:10" ht="31.5" x14ac:dyDescent="0.25">
      <c r="A63" s="8">
        <v>49</v>
      </c>
      <c r="B63" s="66" t="s">
        <v>126</v>
      </c>
      <c r="C63" s="522" t="s">
        <v>85</v>
      </c>
      <c r="D63" s="33">
        <f t="shared" si="1"/>
        <v>0.03</v>
      </c>
      <c r="E63" s="63"/>
      <c r="F63" s="15">
        <v>0.03</v>
      </c>
      <c r="G63" s="13"/>
      <c r="H63" s="67"/>
      <c r="I63" s="23">
        <v>8</v>
      </c>
      <c r="J63" s="87"/>
    </row>
    <row r="64" spans="1:10" ht="31.5" x14ac:dyDescent="0.25">
      <c r="A64" s="8">
        <v>50</v>
      </c>
      <c r="B64" s="68" t="s">
        <v>127</v>
      </c>
      <c r="C64" s="512" t="s">
        <v>128</v>
      </c>
      <c r="D64" s="26">
        <f t="shared" si="1"/>
        <v>0.03</v>
      </c>
      <c r="E64" s="27">
        <v>0.03</v>
      </c>
      <c r="F64" s="11"/>
      <c r="G64" s="10"/>
      <c r="H64" s="69"/>
      <c r="I64" s="8">
        <v>6</v>
      </c>
      <c r="J64" s="87"/>
    </row>
    <row r="65" spans="1:10" x14ac:dyDescent="0.25">
      <c r="A65" s="8">
        <v>51</v>
      </c>
      <c r="B65" s="47" t="s">
        <v>130</v>
      </c>
      <c r="C65" s="518" t="s">
        <v>131</v>
      </c>
      <c r="D65" s="33">
        <f t="shared" si="1"/>
        <v>0.12</v>
      </c>
      <c r="E65" s="63"/>
      <c r="F65" s="15"/>
      <c r="G65" s="13"/>
      <c r="H65" s="13">
        <v>0.12</v>
      </c>
      <c r="I65" s="23">
        <v>8</v>
      </c>
      <c r="J65" s="87"/>
    </row>
    <row r="66" spans="1:10" ht="31.5" x14ac:dyDescent="0.25">
      <c r="A66" s="8">
        <v>52</v>
      </c>
      <c r="B66" s="49" t="s">
        <v>132</v>
      </c>
      <c r="C66" s="527"/>
      <c r="D66" s="33">
        <f t="shared" si="1"/>
        <v>0.22</v>
      </c>
      <c r="E66" s="63"/>
      <c r="F66" s="15"/>
      <c r="G66" s="70">
        <v>0.22</v>
      </c>
      <c r="H66" s="64"/>
      <c r="I66" s="23"/>
      <c r="J66" s="87"/>
    </row>
    <row r="67" spans="1:10" ht="31.5" x14ac:dyDescent="0.25">
      <c r="A67" s="8">
        <v>53</v>
      </c>
      <c r="B67" s="71" t="s">
        <v>133</v>
      </c>
      <c r="C67" s="528" t="s">
        <v>134</v>
      </c>
      <c r="D67" s="33">
        <f t="shared" si="1"/>
        <v>7.0000000000000007E-2</v>
      </c>
      <c r="E67" s="63"/>
      <c r="F67" s="15"/>
      <c r="G67" s="70">
        <v>7.0000000000000007E-2</v>
      </c>
      <c r="H67" s="72"/>
      <c r="I67" s="23">
        <v>6</v>
      </c>
      <c r="J67" s="87"/>
    </row>
    <row r="68" spans="1:10" ht="31.5" x14ac:dyDescent="0.25">
      <c r="A68" s="8">
        <v>54</v>
      </c>
      <c r="B68" s="71" t="s">
        <v>135</v>
      </c>
      <c r="C68" s="528" t="s">
        <v>136</v>
      </c>
      <c r="D68" s="33">
        <f t="shared" si="1"/>
        <v>0.15</v>
      </c>
      <c r="E68" s="63"/>
      <c r="F68" s="15"/>
      <c r="G68" s="70">
        <v>0.15</v>
      </c>
      <c r="H68" s="72"/>
      <c r="I68" s="23">
        <v>8</v>
      </c>
      <c r="J68" s="87"/>
    </row>
    <row r="69" spans="1:10" x14ac:dyDescent="0.25">
      <c r="A69" s="8">
        <v>55</v>
      </c>
      <c r="B69" s="49" t="s">
        <v>137</v>
      </c>
      <c r="C69" s="527"/>
      <c r="D69" s="33">
        <f>SUM(D70:D74)</f>
        <v>5.18</v>
      </c>
      <c r="E69" s="33"/>
      <c r="F69" s="33">
        <f>SUM(F70:F74)</f>
        <v>5.18</v>
      </c>
      <c r="G69" s="33"/>
      <c r="H69" s="33"/>
      <c r="I69" s="23"/>
      <c r="J69" s="87"/>
    </row>
    <row r="70" spans="1:10" x14ac:dyDescent="0.25">
      <c r="A70" s="8">
        <v>56</v>
      </c>
      <c r="B70" s="71" t="s">
        <v>61</v>
      </c>
      <c r="C70" s="528" t="s">
        <v>61</v>
      </c>
      <c r="D70" s="33">
        <f t="shared" si="1"/>
        <v>0.32</v>
      </c>
      <c r="E70" s="63"/>
      <c r="F70" s="73">
        <v>0.32</v>
      </c>
      <c r="G70" s="13"/>
      <c r="H70" s="74"/>
      <c r="I70" s="567" t="s">
        <v>2080</v>
      </c>
      <c r="J70" s="87"/>
    </row>
    <row r="71" spans="1:10" x14ac:dyDescent="0.25">
      <c r="A71" s="8">
        <v>57</v>
      </c>
      <c r="B71" s="71" t="s">
        <v>44</v>
      </c>
      <c r="C71" s="528" t="s">
        <v>44</v>
      </c>
      <c r="D71" s="33">
        <f t="shared" si="1"/>
        <v>1.22</v>
      </c>
      <c r="E71" s="63"/>
      <c r="F71" s="73">
        <v>1.22</v>
      </c>
      <c r="G71" s="13"/>
      <c r="H71" s="74"/>
      <c r="I71" s="568"/>
      <c r="J71" s="87"/>
    </row>
    <row r="72" spans="1:10" x14ac:dyDescent="0.25">
      <c r="A72" s="8">
        <v>58</v>
      </c>
      <c r="B72" s="71" t="s">
        <v>118</v>
      </c>
      <c r="C72" s="528" t="s">
        <v>118</v>
      </c>
      <c r="D72" s="33">
        <f t="shared" si="1"/>
        <v>0.91</v>
      </c>
      <c r="E72" s="63"/>
      <c r="F72" s="73">
        <v>0.91</v>
      </c>
      <c r="G72" s="13"/>
      <c r="H72" s="74"/>
      <c r="I72" s="568"/>
      <c r="J72" s="87"/>
    </row>
    <row r="73" spans="1:10" x14ac:dyDescent="0.25">
      <c r="A73" s="8">
        <v>59</v>
      </c>
      <c r="B73" s="71" t="s">
        <v>43</v>
      </c>
      <c r="C73" s="528" t="s">
        <v>43</v>
      </c>
      <c r="D73" s="33">
        <f t="shared" si="1"/>
        <v>2.13</v>
      </c>
      <c r="E73" s="63"/>
      <c r="F73" s="73">
        <v>2.13</v>
      </c>
      <c r="G73" s="13"/>
      <c r="H73" s="74"/>
      <c r="I73" s="568"/>
      <c r="J73" s="87"/>
    </row>
    <row r="74" spans="1:10" x14ac:dyDescent="0.25">
      <c r="A74" s="8">
        <v>60</v>
      </c>
      <c r="B74" s="71" t="s">
        <v>48</v>
      </c>
      <c r="C74" s="528" t="s">
        <v>48</v>
      </c>
      <c r="D74" s="33">
        <f t="shared" si="1"/>
        <v>0.6</v>
      </c>
      <c r="E74" s="63"/>
      <c r="F74" s="73">
        <v>0.6</v>
      </c>
      <c r="G74" s="13"/>
      <c r="H74" s="74"/>
      <c r="I74" s="569"/>
      <c r="J74" s="87"/>
    </row>
    <row r="75" spans="1:10" x14ac:dyDescent="0.25">
      <c r="A75" s="8">
        <v>61</v>
      </c>
      <c r="B75" s="66" t="s">
        <v>138</v>
      </c>
      <c r="C75" s="206" t="s">
        <v>139</v>
      </c>
      <c r="D75" s="33">
        <f t="shared" si="1"/>
        <v>0.52</v>
      </c>
      <c r="E75" s="34">
        <v>0.4</v>
      </c>
      <c r="F75" s="15"/>
      <c r="G75" s="14"/>
      <c r="H75" s="57">
        <v>0.12</v>
      </c>
      <c r="I75" s="23">
        <v>7</v>
      </c>
      <c r="J75" s="87"/>
    </row>
    <row r="76" spans="1:10" x14ac:dyDescent="0.25">
      <c r="A76" s="8">
        <v>62</v>
      </c>
      <c r="B76" s="66" t="s">
        <v>140</v>
      </c>
      <c r="C76" s="206" t="s">
        <v>139</v>
      </c>
      <c r="D76" s="33">
        <f t="shared" si="1"/>
        <v>0.11</v>
      </c>
      <c r="E76" s="34">
        <v>0.11</v>
      </c>
      <c r="F76" s="15"/>
      <c r="G76" s="14"/>
      <c r="H76" s="60"/>
      <c r="I76" s="23">
        <v>9</v>
      </c>
      <c r="J76" s="87"/>
    </row>
    <row r="77" spans="1:10" ht="31.5" x14ac:dyDescent="0.25">
      <c r="A77" s="8">
        <v>63</v>
      </c>
      <c r="B77" s="47" t="s">
        <v>141</v>
      </c>
      <c r="C77" s="206" t="s">
        <v>142</v>
      </c>
      <c r="D77" s="33">
        <f t="shared" si="1"/>
        <v>2</v>
      </c>
      <c r="E77" s="34">
        <v>2</v>
      </c>
      <c r="F77" s="15"/>
      <c r="G77" s="13"/>
      <c r="H77" s="60"/>
      <c r="I77" s="23">
        <v>9</v>
      </c>
      <c r="J77" s="87"/>
    </row>
    <row r="78" spans="1:10" x14ac:dyDescent="0.25">
      <c r="A78" s="8">
        <v>64</v>
      </c>
      <c r="B78" s="47" t="s">
        <v>143</v>
      </c>
      <c r="C78" s="206" t="s">
        <v>142</v>
      </c>
      <c r="D78" s="33">
        <f t="shared" si="1"/>
        <v>0.3</v>
      </c>
      <c r="E78" s="34">
        <v>0.3</v>
      </c>
      <c r="F78" s="15"/>
      <c r="G78" s="13"/>
      <c r="H78" s="56"/>
      <c r="I78" s="23">
        <v>8</v>
      </c>
      <c r="J78" s="87"/>
    </row>
    <row r="79" spans="1:10" ht="63" x14ac:dyDescent="0.25">
      <c r="A79" s="8">
        <v>65</v>
      </c>
      <c r="B79" s="24" t="s">
        <v>144</v>
      </c>
      <c r="C79" s="206" t="s">
        <v>145</v>
      </c>
      <c r="D79" s="33">
        <f t="shared" si="1"/>
        <v>14.370000000000003</v>
      </c>
      <c r="E79" s="63"/>
      <c r="F79" s="15"/>
      <c r="G79" s="35">
        <v>14.370000000000003</v>
      </c>
      <c r="H79" s="75"/>
      <c r="I79" s="23">
        <v>11</v>
      </c>
      <c r="J79" s="87"/>
    </row>
    <row r="80" spans="1:10" x14ac:dyDescent="0.25">
      <c r="A80" s="8">
        <v>66</v>
      </c>
      <c r="B80" s="76" t="s">
        <v>146</v>
      </c>
      <c r="C80" s="206" t="s">
        <v>147</v>
      </c>
      <c r="D80" s="33">
        <f t="shared" si="1"/>
        <v>0.03</v>
      </c>
      <c r="E80" s="63"/>
      <c r="F80" s="15"/>
      <c r="G80" s="13"/>
      <c r="H80" s="59">
        <v>0.03</v>
      </c>
      <c r="I80" s="23">
        <v>3</v>
      </c>
      <c r="J80" s="87"/>
    </row>
    <row r="81" spans="1:10" ht="31.5" x14ac:dyDescent="0.25">
      <c r="A81" s="8">
        <v>67</v>
      </c>
      <c r="B81" s="32" t="s">
        <v>148</v>
      </c>
      <c r="C81" s="77" t="s">
        <v>44</v>
      </c>
      <c r="D81" s="33">
        <f t="shared" si="1"/>
        <v>0.04</v>
      </c>
      <c r="E81" s="63"/>
      <c r="F81" s="15"/>
      <c r="G81" s="14">
        <v>0.04</v>
      </c>
      <c r="H81" s="56"/>
      <c r="I81" s="23">
        <v>12</v>
      </c>
      <c r="J81" s="87"/>
    </row>
    <row r="82" spans="1:10" ht="47.25" x14ac:dyDescent="0.25">
      <c r="A82" s="8">
        <v>68</v>
      </c>
      <c r="B82" s="32" t="s">
        <v>149</v>
      </c>
      <c r="C82" s="77" t="s">
        <v>44</v>
      </c>
      <c r="D82" s="33">
        <f t="shared" si="1"/>
        <v>0.03</v>
      </c>
      <c r="E82" s="63"/>
      <c r="F82" s="15"/>
      <c r="G82" s="14">
        <v>0.03</v>
      </c>
      <c r="H82" s="56"/>
      <c r="I82" s="23">
        <v>5</v>
      </c>
      <c r="J82" s="87"/>
    </row>
    <row r="83" spans="1:10" ht="31.5" x14ac:dyDescent="0.25">
      <c r="A83" s="8">
        <v>69</v>
      </c>
      <c r="B83" s="32" t="s">
        <v>150</v>
      </c>
      <c r="C83" s="77" t="s">
        <v>139</v>
      </c>
      <c r="D83" s="33">
        <f t="shared" si="1"/>
        <v>0.67</v>
      </c>
      <c r="E83" s="63"/>
      <c r="F83" s="15"/>
      <c r="G83" s="13"/>
      <c r="H83" s="56">
        <v>0.67</v>
      </c>
      <c r="I83" s="23">
        <v>4</v>
      </c>
      <c r="J83" s="87"/>
    </row>
    <row r="84" spans="1:10" ht="31.5" x14ac:dyDescent="0.25">
      <c r="A84" s="8">
        <v>70</v>
      </c>
      <c r="B84" s="49" t="s">
        <v>132</v>
      </c>
      <c r="C84" s="527"/>
      <c r="D84" s="33">
        <f>SUM(D85:D88)</f>
        <v>0.62017</v>
      </c>
      <c r="E84" s="33"/>
      <c r="F84" s="33"/>
      <c r="G84" s="33">
        <f>SUM(G85:G88)</f>
        <v>0.62017</v>
      </c>
      <c r="H84" s="33"/>
      <c r="I84" s="23"/>
      <c r="J84" s="87"/>
    </row>
    <row r="85" spans="1:10" ht="31.5" x14ac:dyDescent="0.25">
      <c r="A85" s="8"/>
      <c r="B85" s="71" t="s">
        <v>152</v>
      </c>
      <c r="C85" s="528" t="s">
        <v>153</v>
      </c>
      <c r="D85" s="33">
        <f t="shared" si="1"/>
        <v>0.25017</v>
      </c>
      <c r="E85" s="63"/>
      <c r="F85" s="15"/>
      <c r="G85" s="14">
        <v>0.25017</v>
      </c>
      <c r="H85" s="72"/>
      <c r="I85" s="567" t="s">
        <v>2080</v>
      </c>
      <c r="J85" s="87"/>
    </row>
    <row r="86" spans="1:10" ht="31.5" x14ac:dyDescent="0.25">
      <c r="A86" s="8"/>
      <c r="B86" s="71" t="s">
        <v>154</v>
      </c>
      <c r="C86" s="528" t="s">
        <v>155</v>
      </c>
      <c r="D86" s="33">
        <f t="shared" si="1"/>
        <v>7.0000000000000007E-2</v>
      </c>
      <c r="E86" s="63"/>
      <c r="F86" s="15"/>
      <c r="G86" s="14">
        <v>7.0000000000000007E-2</v>
      </c>
      <c r="H86" s="72"/>
      <c r="I86" s="568"/>
      <c r="J86" s="87"/>
    </row>
    <row r="87" spans="1:10" ht="31.5" x14ac:dyDescent="0.25">
      <c r="A87" s="8"/>
      <c r="B87" s="71" t="s">
        <v>156</v>
      </c>
      <c r="C87" s="528" t="s">
        <v>157</v>
      </c>
      <c r="D87" s="33">
        <f t="shared" si="1"/>
        <v>0.15</v>
      </c>
      <c r="E87" s="63"/>
      <c r="F87" s="15"/>
      <c r="G87" s="14">
        <v>0.15</v>
      </c>
      <c r="H87" s="72"/>
      <c r="I87" s="568"/>
      <c r="J87" s="87"/>
    </row>
    <row r="88" spans="1:10" ht="31.5" x14ac:dyDescent="0.25">
      <c r="A88" s="8"/>
      <c r="B88" s="71" t="s">
        <v>158</v>
      </c>
      <c r="C88" s="528" t="s">
        <v>159</v>
      </c>
      <c r="D88" s="33">
        <f t="shared" si="1"/>
        <v>0.15</v>
      </c>
      <c r="E88" s="63"/>
      <c r="F88" s="15"/>
      <c r="G88" s="14">
        <v>0.15</v>
      </c>
      <c r="H88" s="72"/>
      <c r="I88" s="569"/>
      <c r="J88" s="87"/>
    </row>
    <row r="89" spans="1:10" ht="47.25" x14ac:dyDescent="0.25">
      <c r="A89" s="8">
        <v>71</v>
      </c>
      <c r="B89" s="24" t="s">
        <v>160</v>
      </c>
      <c r="C89" s="206" t="s">
        <v>118</v>
      </c>
      <c r="D89" s="33">
        <f t="shared" si="1"/>
        <v>1.59</v>
      </c>
      <c r="E89" s="34"/>
      <c r="F89" s="15"/>
      <c r="G89" s="35">
        <v>1.59</v>
      </c>
      <c r="H89" s="60"/>
      <c r="I89" s="23">
        <v>10</v>
      </c>
      <c r="J89" s="87"/>
    </row>
    <row r="90" spans="1:10" x14ac:dyDescent="0.25">
      <c r="A90" s="8">
        <v>72</v>
      </c>
      <c r="B90" s="78" t="s">
        <v>161</v>
      </c>
      <c r="C90" s="206" t="s">
        <v>48</v>
      </c>
      <c r="D90" s="33">
        <f t="shared" si="1"/>
        <v>2</v>
      </c>
      <c r="E90" s="34">
        <v>2</v>
      </c>
      <c r="F90" s="15"/>
      <c r="G90" s="14"/>
      <c r="H90" s="60"/>
      <c r="I90" s="23">
        <v>8</v>
      </c>
      <c r="J90" s="87"/>
    </row>
    <row r="91" spans="1:10" x14ac:dyDescent="0.25">
      <c r="A91" s="8">
        <v>73</v>
      </c>
      <c r="B91" s="78" t="s">
        <v>162</v>
      </c>
      <c r="C91" s="206" t="s">
        <v>163</v>
      </c>
      <c r="D91" s="33">
        <f t="shared" si="1"/>
        <v>5</v>
      </c>
      <c r="E91" s="34">
        <v>0</v>
      </c>
      <c r="F91" s="15"/>
      <c r="G91" s="14"/>
      <c r="H91" s="60">
        <v>5</v>
      </c>
      <c r="I91" s="23">
        <v>9</v>
      </c>
      <c r="J91" s="87"/>
    </row>
    <row r="92" spans="1:10" x14ac:dyDescent="0.25">
      <c r="A92" s="8">
        <v>74</v>
      </c>
      <c r="B92" s="78" t="s">
        <v>164</v>
      </c>
      <c r="C92" s="518" t="s">
        <v>165</v>
      </c>
      <c r="D92" s="33">
        <f t="shared" si="1"/>
        <v>1.9200000000000002</v>
      </c>
      <c r="E92" s="34">
        <v>1.86</v>
      </c>
      <c r="F92" s="15"/>
      <c r="G92" s="14"/>
      <c r="H92" s="60">
        <v>0.06</v>
      </c>
      <c r="I92" s="23">
        <v>5</v>
      </c>
      <c r="J92" s="87"/>
    </row>
    <row r="93" spans="1:10" ht="31.5" x14ac:dyDescent="0.25">
      <c r="A93" s="8">
        <v>75</v>
      </c>
      <c r="B93" s="79" t="s">
        <v>166</v>
      </c>
      <c r="C93" s="518" t="s">
        <v>165</v>
      </c>
      <c r="D93" s="33">
        <f t="shared" si="1"/>
        <v>5.7</v>
      </c>
      <c r="E93" s="34">
        <v>5</v>
      </c>
      <c r="F93" s="15"/>
      <c r="G93" s="14"/>
      <c r="H93" s="60">
        <v>0.7</v>
      </c>
      <c r="I93" s="23">
        <v>11</v>
      </c>
      <c r="J93" s="87"/>
    </row>
    <row r="94" spans="1:10" ht="31.5" x14ac:dyDescent="0.25">
      <c r="A94" s="8">
        <v>76</v>
      </c>
      <c r="B94" s="80" t="s">
        <v>167</v>
      </c>
      <c r="C94" s="206" t="s">
        <v>168</v>
      </c>
      <c r="D94" s="33">
        <f t="shared" si="1"/>
        <v>5.5999999999999988</v>
      </c>
      <c r="E94" s="34">
        <v>5.14</v>
      </c>
      <c r="F94" s="15">
        <v>0.1</v>
      </c>
      <c r="G94" s="35">
        <v>0.3</v>
      </c>
      <c r="H94" s="60">
        <v>0.06</v>
      </c>
      <c r="I94" s="23">
        <v>8</v>
      </c>
      <c r="J94" s="87"/>
    </row>
    <row r="95" spans="1:10" ht="31.5" x14ac:dyDescent="0.25">
      <c r="A95" s="8">
        <v>77</v>
      </c>
      <c r="B95" s="32" t="s">
        <v>169</v>
      </c>
      <c r="C95" s="518" t="s">
        <v>170</v>
      </c>
      <c r="D95" s="33">
        <f t="shared" si="1"/>
        <v>9.5</v>
      </c>
      <c r="E95" s="34">
        <v>9.5</v>
      </c>
      <c r="F95" s="15"/>
      <c r="G95" s="13"/>
      <c r="H95" s="56"/>
      <c r="I95" s="23">
        <v>9</v>
      </c>
      <c r="J95" s="87"/>
    </row>
    <row r="96" spans="1:10" ht="31.5" x14ac:dyDescent="0.25">
      <c r="A96" s="8">
        <v>78</v>
      </c>
      <c r="B96" s="81" t="s">
        <v>171</v>
      </c>
      <c r="C96" s="529" t="s">
        <v>165</v>
      </c>
      <c r="D96" s="26">
        <f t="shared" si="1"/>
        <v>0.3</v>
      </c>
      <c r="E96" s="27">
        <v>0.3</v>
      </c>
      <c r="F96" s="11"/>
      <c r="G96" s="10"/>
      <c r="H96" s="82"/>
      <c r="I96" s="313" t="s">
        <v>2080</v>
      </c>
      <c r="J96" s="87"/>
    </row>
    <row r="97" spans="1:10" x14ac:dyDescent="0.25">
      <c r="A97" s="8">
        <v>79</v>
      </c>
      <c r="B97" s="66" t="s">
        <v>172</v>
      </c>
      <c r="C97" s="77" t="s">
        <v>139</v>
      </c>
      <c r="D97" s="33">
        <f t="shared" ref="D97:D103" si="2">E97+F97+G97+H97</f>
        <v>0.2</v>
      </c>
      <c r="E97" s="34">
        <v>0.1</v>
      </c>
      <c r="F97" s="15">
        <v>0.1</v>
      </c>
      <c r="G97" s="13"/>
      <c r="H97" s="56"/>
      <c r="I97" s="23">
        <v>12</v>
      </c>
      <c r="J97" s="87"/>
    </row>
    <row r="98" spans="1:10" ht="47.25" x14ac:dyDescent="0.25">
      <c r="A98" s="8">
        <v>80</v>
      </c>
      <c r="B98" s="49" t="s">
        <v>173</v>
      </c>
      <c r="C98" s="527" t="s">
        <v>174</v>
      </c>
      <c r="D98" s="33">
        <f t="shared" si="2"/>
        <v>2.46</v>
      </c>
      <c r="E98" s="34">
        <v>2.17</v>
      </c>
      <c r="F98" s="15">
        <v>0.28999999999999998</v>
      </c>
      <c r="G98" s="14"/>
      <c r="H98" s="45"/>
      <c r="I98" s="23">
        <v>6</v>
      </c>
      <c r="J98" s="87"/>
    </row>
    <row r="99" spans="1:10" ht="31.5" x14ac:dyDescent="0.25">
      <c r="A99" s="8">
        <v>81</v>
      </c>
      <c r="B99" s="83" t="s">
        <v>187</v>
      </c>
      <c r="C99" s="83" t="s">
        <v>48</v>
      </c>
      <c r="D99" s="33">
        <f t="shared" si="2"/>
        <v>0.04</v>
      </c>
      <c r="E99" s="34">
        <v>0.04</v>
      </c>
      <c r="F99" s="15"/>
      <c r="G99" s="14"/>
      <c r="H99" s="45"/>
      <c r="I99" s="23">
        <v>9</v>
      </c>
      <c r="J99" s="87"/>
    </row>
    <row r="100" spans="1:10" ht="47.25" x14ac:dyDescent="0.25">
      <c r="A100" s="8">
        <v>82</v>
      </c>
      <c r="B100" s="83" t="s">
        <v>73</v>
      </c>
      <c r="C100" s="83" t="s">
        <v>44</v>
      </c>
      <c r="D100" s="33">
        <f t="shared" si="2"/>
        <v>5.0000000000000001E-3</v>
      </c>
      <c r="E100" s="34"/>
      <c r="F100" s="15">
        <v>5.0000000000000001E-3</v>
      </c>
      <c r="G100" s="14"/>
      <c r="H100" s="45"/>
      <c r="I100" s="23">
        <v>5</v>
      </c>
      <c r="J100" s="87"/>
    </row>
    <row r="101" spans="1:10" ht="63" x14ac:dyDescent="0.25">
      <c r="A101" s="8">
        <v>83</v>
      </c>
      <c r="B101" s="84" t="s">
        <v>175</v>
      </c>
      <c r="C101" s="84" t="s">
        <v>176</v>
      </c>
      <c r="D101" s="26">
        <f t="shared" si="2"/>
        <v>0.55000000000000004</v>
      </c>
      <c r="E101" s="38">
        <v>0.28999999999999998</v>
      </c>
      <c r="F101" s="18"/>
      <c r="G101" s="12"/>
      <c r="H101" s="85">
        <v>0.26</v>
      </c>
      <c r="I101" s="19"/>
      <c r="J101" s="87"/>
    </row>
    <row r="102" spans="1:10" x14ac:dyDescent="0.25">
      <c r="A102" s="8">
        <v>84</v>
      </c>
      <c r="B102" s="66" t="s">
        <v>177</v>
      </c>
      <c r="C102" s="206" t="s">
        <v>118</v>
      </c>
      <c r="D102" s="33">
        <f t="shared" si="2"/>
        <v>2</v>
      </c>
      <c r="E102" s="63">
        <v>2</v>
      </c>
      <c r="F102" s="15"/>
      <c r="G102" s="13"/>
      <c r="H102" s="65"/>
      <c r="I102" s="23">
        <v>12</v>
      </c>
      <c r="J102" s="87"/>
    </row>
    <row r="103" spans="1:10" ht="31.5" x14ac:dyDescent="0.25">
      <c r="A103" s="8">
        <v>85</v>
      </c>
      <c r="B103" s="86" t="s">
        <v>178</v>
      </c>
      <c r="C103" s="86" t="s">
        <v>179</v>
      </c>
      <c r="D103" s="33">
        <f t="shared" si="2"/>
        <v>2.2000000000000002</v>
      </c>
      <c r="E103" s="63">
        <v>2.2000000000000002</v>
      </c>
      <c r="F103" s="15"/>
      <c r="G103" s="13"/>
      <c r="H103" s="65"/>
      <c r="I103" s="23">
        <v>11</v>
      </c>
      <c r="J103" s="87"/>
    </row>
    <row r="104" spans="1:10" x14ac:dyDescent="0.25">
      <c r="A104" s="5"/>
      <c r="B104" s="5" t="s">
        <v>180</v>
      </c>
      <c r="C104" s="4"/>
      <c r="D104" s="20">
        <f>SUM(D7:D103)</f>
        <v>229.65533999999994</v>
      </c>
      <c r="E104" s="20">
        <f>SUM(E7:E103)</f>
        <v>136.44</v>
      </c>
      <c r="F104" s="20">
        <f>SUM(F7:F103)</f>
        <v>14.065000000000001</v>
      </c>
      <c r="G104" s="20">
        <f>SUM(G7:G103)</f>
        <v>37.740340000000003</v>
      </c>
      <c r="H104" s="20">
        <f>SUM(H7:H103)</f>
        <v>41.410000000000011</v>
      </c>
      <c r="I104" s="5"/>
      <c r="J104" s="2"/>
    </row>
  </sheetData>
  <mergeCells count="14">
    <mergeCell ref="I1:J1"/>
    <mergeCell ref="A57:A62"/>
    <mergeCell ref="I58:I62"/>
    <mergeCell ref="I70:I74"/>
    <mergeCell ref="I85:I88"/>
    <mergeCell ref="I5:I6"/>
    <mergeCell ref="A2:J2"/>
    <mergeCell ref="A3:J3"/>
    <mergeCell ref="A5:A6"/>
    <mergeCell ref="B5:B6"/>
    <mergeCell ref="C5:C6"/>
    <mergeCell ref="D5:D6"/>
    <mergeCell ref="E5:H5"/>
    <mergeCell ref="J5:J6"/>
  </mergeCells>
  <pageMargins left="0.7" right="0.2" top="0.5" bottom="0.5" header="0.3" footer="0.3"/>
  <pageSetup paperSize="9" orientation="landscape" r:id="rId1"/>
  <headerFooter>
    <oddHeader>&amp;C &amp;P</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topLeftCell="A130" workbookViewId="0">
      <selection activeCell="J1" sqref="J1"/>
    </sheetView>
  </sheetViews>
  <sheetFormatPr defaultRowHeight="15.75" x14ac:dyDescent="0.25"/>
  <cols>
    <col min="1" max="1" width="4.75" customWidth="1"/>
    <col min="2" max="2" width="30" customWidth="1"/>
    <col min="3" max="3" width="18.25" style="21" customWidth="1"/>
    <col min="4" max="4" width="7.625" style="319" customWidth="1"/>
    <col min="5" max="5" width="7" style="319" customWidth="1"/>
    <col min="6" max="8" width="6.875" style="319" customWidth="1"/>
    <col min="9" max="9" width="10.75" style="1" customWidth="1"/>
    <col min="10" max="10" width="24.75" customWidth="1"/>
  </cols>
  <sheetData>
    <row r="1" spans="1:10" x14ac:dyDescent="0.25">
      <c r="J1" s="315" t="s">
        <v>2084</v>
      </c>
    </row>
    <row r="2" spans="1:10" ht="34.5" customHeight="1" x14ac:dyDescent="0.25">
      <c r="A2" s="557" t="s">
        <v>2081</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18.75" customHeight="1" x14ac:dyDescent="0.25">
      <c r="A5" s="560" t="s">
        <v>0</v>
      </c>
      <c r="B5" s="561" t="s">
        <v>28</v>
      </c>
      <c r="C5" s="572" t="s">
        <v>29</v>
      </c>
      <c r="D5" s="574" t="s">
        <v>30</v>
      </c>
      <c r="E5" s="575" t="s">
        <v>10</v>
      </c>
      <c r="F5" s="575"/>
      <c r="G5" s="575"/>
      <c r="H5" s="575"/>
      <c r="I5" s="555" t="s">
        <v>186</v>
      </c>
      <c r="J5" s="560" t="s">
        <v>7</v>
      </c>
    </row>
    <row r="6" spans="1:10" ht="77.25" customHeight="1" x14ac:dyDescent="0.25">
      <c r="A6" s="560"/>
      <c r="B6" s="560"/>
      <c r="C6" s="573"/>
      <c r="D6" s="575"/>
      <c r="E6" s="320" t="s">
        <v>31</v>
      </c>
      <c r="F6" s="104" t="s">
        <v>1</v>
      </c>
      <c r="G6" s="320" t="s">
        <v>12</v>
      </c>
      <c r="H6" s="320" t="s">
        <v>379</v>
      </c>
      <c r="I6" s="576"/>
      <c r="J6" s="560"/>
    </row>
    <row r="7" spans="1:10" ht="44.25" customHeight="1" x14ac:dyDescent="0.25">
      <c r="A7" s="88">
        <v>1</v>
      </c>
      <c r="B7" s="89" t="s">
        <v>188</v>
      </c>
      <c r="C7" s="90" t="s">
        <v>189</v>
      </c>
      <c r="D7" s="91">
        <v>1.95</v>
      </c>
      <c r="E7" s="91"/>
      <c r="F7" s="91"/>
      <c r="G7" s="91"/>
      <c r="H7" s="91">
        <v>1.95</v>
      </c>
      <c r="I7" s="88">
        <v>12</v>
      </c>
      <c r="J7" s="93" t="s">
        <v>190</v>
      </c>
    </row>
    <row r="8" spans="1:10" ht="44.25" customHeight="1" x14ac:dyDescent="0.25">
      <c r="A8" s="88">
        <v>2</v>
      </c>
      <c r="B8" s="89" t="s">
        <v>191</v>
      </c>
      <c r="C8" s="90" t="s">
        <v>192</v>
      </c>
      <c r="D8" s="91">
        <v>5.52</v>
      </c>
      <c r="E8" s="91">
        <v>5.0999999999999996</v>
      </c>
      <c r="F8" s="91"/>
      <c r="G8" s="91"/>
      <c r="H8" s="91">
        <v>0.41999999999999993</v>
      </c>
      <c r="I8" s="88">
        <v>10</v>
      </c>
      <c r="J8" s="93" t="s">
        <v>190</v>
      </c>
    </row>
    <row r="9" spans="1:10" ht="33" customHeight="1" x14ac:dyDescent="0.25">
      <c r="A9" s="88">
        <v>3</v>
      </c>
      <c r="B9" s="94" t="s">
        <v>193</v>
      </c>
      <c r="C9" s="89" t="s">
        <v>194</v>
      </c>
      <c r="D9" s="95">
        <v>0.3</v>
      </c>
      <c r="E9" s="96">
        <v>0.15</v>
      </c>
      <c r="F9" s="96"/>
      <c r="G9" s="96">
        <v>0.15</v>
      </c>
      <c r="H9" s="96"/>
      <c r="I9" s="88">
        <v>4</v>
      </c>
      <c r="J9" s="93" t="s">
        <v>190</v>
      </c>
    </row>
    <row r="10" spans="1:10" ht="33" customHeight="1" x14ac:dyDescent="0.25">
      <c r="A10" s="88">
        <v>4</v>
      </c>
      <c r="B10" s="97" t="s">
        <v>195</v>
      </c>
      <c r="C10" s="316" t="s">
        <v>196</v>
      </c>
      <c r="D10" s="95">
        <v>1</v>
      </c>
      <c r="E10" s="96">
        <v>1</v>
      </c>
      <c r="F10" s="96"/>
      <c r="G10" s="96"/>
      <c r="H10" s="96"/>
      <c r="I10" s="88">
        <v>11</v>
      </c>
      <c r="J10" s="93" t="s">
        <v>190</v>
      </c>
    </row>
    <row r="11" spans="1:10" ht="33" customHeight="1" x14ac:dyDescent="0.25">
      <c r="A11" s="98">
        <v>5</v>
      </c>
      <c r="B11" s="97" t="s">
        <v>197</v>
      </c>
      <c r="C11" s="316" t="s">
        <v>198</v>
      </c>
      <c r="D11" s="99">
        <v>0.24</v>
      </c>
      <c r="E11" s="99">
        <v>0.24</v>
      </c>
      <c r="F11" s="99"/>
      <c r="G11" s="99"/>
      <c r="H11" s="99"/>
      <c r="I11" s="98">
        <v>9</v>
      </c>
      <c r="J11" s="93" t="s">
        <v>190</v>
      </c>
    </row>
    <row r="12" spans="1:10" ht="49.5" customHeight="1" x14ac:dyDescent="0.25">
      <c r="A12" s="88">
        <v>6</v>
      </c>
      <c r="B12" s="97" t="s">
        <v>199</v>
      </c>
      <c r="C12" s="316" t="s">
        <v>200</v>
      </c>
      <c r="D12" s="91">
        <v>20</v>
      </c>
      <c r="E12" s="91">
        <v>18.600000000000001</v>
      </c>
      <c r="F12" s="91"/>
      <c r="G12" s="91"/>
      <c r="H12" s="91">
        <v>1.3999999999999986</v>
      </c>
      <c r="I12" s="88">
        <v>7</v>
      </c>
      <c r="J12" s="93" t="s">
        <v>190</v>
      </c>
    </row>
    <row r="13" spans="1:10" ht="69.75" customHeight="1" x14ac:dyDescent="0.25">
      <c r="A13" s="88">
        <v>7</v>
      </c>
      <c r="B13" s="97" t="s">
        <v>201</v>
      </c>
      <c r="C13" s="316" t="s">
        <v>202</v>
      </c>
      <c r="D13" s="91">
        <v>1.7000000000000002</v>
      </c>
      <c r="E13" s="91">
        <v>0.84</v>
      </c>
      <c r="F13" s="91">
        <v>0.8</v>
      </c>
      <c r="G13" s="91"/>
      <c r="H13" s="91">
        <v>6.0000000000000164E-2</v>
      </c>
      <c r="I13" s="88">
        <v>10</v>
      </c>
      <c r="J13" s="93" t="s">
        <v>190</v>
      </c>
    </row>
    <row r="14" spans="1:10" ht="47.25" customHeight="1" x14ac:dyDescent="0.25">
      <c r="A14" s="88">
        <v>8</v>
      </c>
      <c r="B14" s="94" t="s">
        <v>203</v>
      </c>
      <c r="C14" s="316" t="s">
        <v>204</v>
      </c>
      <c r="D14" s="91">
        <v>2.8</v>
      </c>
      <c r="E14" s="91">
        <v>2.31</v>
      </c>
      <c r="F14" s="91">
        <v>0.49</v>
      </c>
      <c r="G14" s="91"/>
      <c r="H14" s="91"/>
      <c r="I14" s="88">
        <v>5</v>
      </c>
      <c r="J14" s="93" t="s">
        <v>190</v>
      </c>
    </row>
    <row r="15" spans="1:10" ht="47.25" customHeight="1" x14ac:dyDescent="0.25">
      <c r="A15" s="88">
        <v>9</v>
      </c>
      <c r="B15" s="97" t="s">
        <v>205</v>
      </c>
      <c r="C15" s="316" t="s">
        <v>204</v>
      </c>
      <c r="D15" s="91">
        <v>0.43000000000000005</v>
      </c>
      <c r="E15" s="91">
        <v>0.1</v>
      </c>
      <c r="F15" s="91">
        <v>0.1</v>
      </c>
      <c r="G15" s="91"/>
      <c r="H15" s="91">
        <v>0.23000000000000007</v>
      </c>
      <c r="I15" s="88">
        <v>6</v>
      </c>
      <c r="J15" s="93" t="s">
        <v>190</v>
      </c>
    </row>
    <row r="16" spans="1:10" ht="37.5" customHeight="1" x14ac:dyDescent="0.25">
      <c r="A16" s="88">
        <v>10</v>
      </c>
      <c r="B16" s="97" t="s">
        <v>206</v>
      </c>
      <c r="C16" s="89" t="s">
        <v>207</v>
      </c>
      <c r="D16" s="91">
        <v>9.76</v>
      </c>
      <c r="E16" s="91">
        <v>7.5600000000000005</v>
      </c>
      <c r="F16" s="91">
        <v>0.6</v>
      </c>
      <c r="G16" s="91"/>
      <c r="H16" s="91">
        <v>1.5999999999999992</v>
      </c>
      <c r="I16" s="88">
        <v>5</v>
      </c>
      <c r="J16" s="93" t="s">
        <v>190</v>
      </c>
    </row>
    <row r="17" spans="1:10" ht="47.25" x14ac:dyDescent="0.25">
      <c r="A17" s="88">
        <v>11</v>
      </c>
      <c r="B17" s="97" t="s">
        <v>208</v>
      </c>
      <c r="C17" s="97" t="s">
        <v>209</v>
      </c>
      <c r="D17" s="91">
        <v>0.7</v>
      </c>
      <c r="E17" s="91">
        <v>0.7</v>
      </c>
      <c r="F17" s="91"/>
      <c r="G17" s="91"/>
      <c r="H17" s="91"/>
      <c r="I17" s="88">
        <v>9</v>
      </c>
      <c r="J17" s="93" t="s">
        <v>190</v>
      </c>
    </row>
    <row r="18" spans="1:10" ht="65.25" customHeight="1" x14ac:dyDescent="0.25">
      <c r="A18" s="88">
        <v>12</v>
      </c>
      <c r="B18" s="97" t="s">
        <v>210</v>
      </c>
      <c r="C18" s="97" t="s">
        <v>211</v>
      </c>
      <c r="D18" s="91">
        <v>14</v>
      </c>
      <c r="E18" s="91">
        <v>11.5</v>
      </c>
      <c r="F18" s="91"/>
      <c r="G18" s="91"/>
      <c r="H18" s="91">
        <v>2.5</v>
      </c>
      <c r="I18" s="88">
        <v>9</v>
      </c>
      <c r="J18" s="93" t="s">
        <v>190</v>
      </c>
    </row>
    <row r="19" spans="1:10" ht="65.25" customHeight="1" x14ac:dyDescent="0.25">
      <c r="A19" s="88">
        <v>13</v>
      </c>
      <c r="B19" s="97" t="s">
        <v>212</v>
      </c>
      <c r="C19" s="316" t="s">
        <v>213</v>
      </c>
      <c r="D19" s="91">
        <v>3</v>
      </c>
      <c r="E19" s="91">
        <v>3</v>
      </c>
      <c r="F19" s="91"/>
      <c r="G19" s="91"/>
      <c r="H19" s="91"/>
      <c r="I19" s="88">
        <v>7</v>
      </c>
      <c r="J19" s="93" t="s">
        <v>190</v>
      </c>
    </row>
    <row r="20" spans="1:10" ht="65.25" customHeight="1" x14ac:dyDescent="0.25">
      <c r="A20" s="88">
        <v>14</v>
      </c>
      <c r="B20" s="97" t="s">
        <v>214</v>
      </c>
      <c r="C20" s="316" t="s">
        <v>215</v>
      </c>
      <c r="D20" s="91">
        <v>0.5</v>
      </c>
      <c r="E20" s="91">
        <v>0.5</v>
      </c>
      <c r="F20" s="91"/>
      <c r="G20" s="91"/>
      <c r="H20" s="91"/>
      <c r="I20" s="88">
        <v>3</v>
      </c>
      <c r="J20" s="93" t="s">
        <v>190</v>
      </c>
    </row>
    <row r="21" spans="1:10" ht="31.5" x14ac:dyDescent="0.25">
      <c r="A21" s="88">
        <v>15</v>
      </c>
      <c r="B21" s="97" t="s">
        <v>2082</v>
      </c>
      <c r="C21" s="316" t="s">
        <v>217</v>
      </c>
      <c r="D21" s="91">
        <v>2.1399999999999997</v>
      </c>
      <c r="E21" s="91">
        <v>1.1399999999999999</v>
      </c>
      <c r="F21" s="91">
        <v>1</v>
      </c>
      <c r="G21" s="91"/>
      <c r="H21" s="91"/>
      <c r="I21" s="88">
        <v>9</v>
      </c>
      <c r="J21" s="93" t="s">
        <v>190</v>
      </c>
    </row>
    <row r="22" spans="1:10" ht="47.25" x14ac:dyDescent="0.25">
      <c r="A22" s="88">
        <v>16</v>
      </c>
      <c r="B22" s="97" t="s">
        <v>218</v>
      </c>
      <c r="C22" s="316" t="s">
        <v>219</v>
      </c>
      <c r="D22" s="91">
        <v>0.6</v>
      </c>
      <c r="E22" s="91">
        <v>0.6</v>
      </c>
      <c r="F22" s="91"/>
      <c r="G22" s="91"/>
      <c r="H22" s="91"/>
      <c r="I22" s="88">
        <v>4</v>
      </c>
      <c r="J22" s="93" t="s">
        <v>190</v>
      </c>
    </row>
    <row r="23" spans="1:10" ht="60.75" customHeight="1" x14ac:dyDescent="0.25">
      <c r="A23" s="88">
        <v>17</v>
      </c>
      <c r="B23" s="97" t="s">
        <v>220</v>
      </c>
      <c r="C23" s="316" t="s">
        <v>221</v>
      </c>
      <c r="D23" s="91">
        <v>12.799999999999999</v>
      </c>
      <c r="E23" s="91">
        <v>6.97</v>
      </c>
      <c r="F23" s="91">
        <v>4.93</v>
      </c>
      <c r="G23" s="91"/>
      <c r="H23" s="91">
        <v>0.89999999999999947</v>
      </c>
      <c r="I23" s="88">
        <v>10</v>
      </c>
      <c r="J23" s="93" t="s">
        <v>190</v>
      </c>
    </row>
    <row r="24" spans="1:10" ht="68.25" customHeight="1" x14ac:dyDescent="0.25">
      <c r="A24" s="88">
        <v>18</v>
      </c>
      <c r="B24" s="97" t="s">
        <v>222</v>
      </c>
      <c r="C24" s="316" t="s">
        <v>213</v>
      </c>
      <c r="D24" s="91">
        <v>1.8</v>
      </c>
      <c r="E24" s="91">
        <v>1.8</v>
      </c>
      <c r="F24" s="91"/>
      <c r="G24" s="91"/>
      <c r="H24" s="91"/>
      <c r="I24" s="88">
        <v>5</v>
      </c>
      <c r="J24" s="93" t="s">
        <v>190</v>
      </c>
    </row>
    <row r="25" spans="1:10" ht="65.25" customHeight="1" x14ac:dyDescent="0.25">
      <c r="A25" s="88">
        <v>19</v>
      </c>
      <c r="B25" s="97" t="s">
        <v>223</v>
      </c>
      <c r="C25" s="89" t="s">
        <v>224</v>
      </c>
      <c r="D25" s="91">
        <v>40</v>
      </c>
      <c r="E25" s="91"/>
      <c r="F25" s="91"/>
      <c r="G25" s="91"/>
      <c r="H25" s="91">
        <v>40</v>
      </c>
      <c r="I25" s="88">
        <v>11</v>
      </c>
      <c r="J25" s="93" t="s">
        <v>190</v>
      </c>
    </row>
    <row r="26" spans="1:10" ht="31.5" x14ac:dyDescent="0.25">
      <c r="A26" s="88">
        <v>20</v>
      </c>
      <c r="B26" s="97" t="s">
        <v>225</v>
      </c>
      <c r="C26" s="317" t="s">
        <v>213</v>
      </c>
      <c r="D26" s="91">
        <v>36.299999999999997</v>
      </c>
      <c r="E26" s="91">
        <v>23.25</v>
      </c>
      <c r="F26" s="91"/>
      <c r="G26" s="91"/>
      <c r="H26" s="91">
        <v>13.049999999999997</v>
      </c>
      <c r="I26" s="88">
        <v>3</v>
      </c>
      <c r="J26" s="93" t="s">
        <v>190</v>
      </c>
    </row>
    <row r="27" spans="1:10" ht="54.75" customHeight="1" x14ac:dyDescent="0.25">
      <c r="A27" s="88">
        <v>21</v>
      </c>
      <c r="B27" s="97" t="s">
        <v>226</v>
      </c>
      <c r="C27" s="317" t="s">
        <v>227</v>
      </c>
      <c r="D27" s="91">
        <v>5.4</v>
      </c>
      <c r="E27" s="91">
        <v>4.84</v>
      </c>
      <c r="F27" s="91"/>
      <c r="G27" s="91"/>
      <c r="H27" s="91">
        <v>0.5600000000000005</v>
      </c>
      <c r="I27" s="88">
        <v>3</v>
      </c>
      <c r="J27" s="93" t="s">
        <v>190</v>
      </c>
    </row>
    <row r="28" spans="1:10" ht="54.75" customHeight="1" x14ac:dyDescent="0.25">
      <c r="A28" s="88">
        <v>22</v>
      </c>
      <c r="B28" s="100" t="s">
        <v>228</v>
      </c>
      <c r="C28" s="316" t="s">
        <v>227</v>
      </c>
      <c r="D28" s="91">
        <v>42.9</v>
      </c>
      <c r="E28" s="91">
        <v>31.66</v>
      </c>
      <c r="F28" s="91">
        <v>0.45</v>
      </c>
      <c r="G28" s="91"/>
      <c r="H28" s="91">
        <v>10.79</v>
      </c>
      <c r="I28" s="88">
        <v>3</v>
      </c>
      <c r="J28" s="93" t="s">
        <v>190</v>
      </c>
    </row>
    <row r="29" spans="1:10" ht="33" customHeight="1" x14ac:dyDescent="0.25">
      <c r="A29" s="88">
        <v>23</v>
      </c>
      <c r="B29" s="100" t="s">
        <v>229</v>
      </c>
      <c r="C29" s="316" t="s">
        <v>230</v>
      </c>
      <c r="D29" s="91">
        <v>8.3000000000000007</v>
      </c>
      <c r="E29" s="91">
        <v>8.3000000000000007</v>
      </c>
      <c r="F29" s="91"/>
      <c r="G29" s="91"/>
      <c r="H29" s="91"/>
      <c r="I29" s="88">
        <v>3</v>
      </c>
      <c r="J29" s="93" t="s">
        <v>190</v>
      </c>
    </row>
    <row r="30" spans="1:10" ht="33" customHeight="1" x14ac:dyDescent="0.25">
      <c r="A30" s="88">
        <v>24</v>
      </c>
      <c r="B30" s="100" t="s">
        <v>231</v>
      </c>
      <c r="C30" s="316" t="s">
        <v>230</v>
      </c>
      <c r="D30" s="91">
        <v>49</v>
      </c>
      <c r="E30" s="91">
        <v>49</v>
      </c>
      <c r="F30" s="91"/>
      <c r="G30" s="91"/>
      <c r="H30" s="91"/>
      <c r="I30" s="88">
        <v>3</v>
      </c>
      <c r="J30" s="93" t="s">
        <v>190</v>
      </c>
    </row>
    <row r="31" spans="1:10" ht="39.75" customHeight="1" x14ac:dyDescent="0.25">
      <c r="A31" s="88">
        <v>25</v>
      </c>
      <c r="B31" s="97" t="s">
        <v>232</v>
      </c>
      <c r="C31" s="316" t="s">
        <v>233</v>
      </c>
      <c r="D31" s="91">
        <v>6.4</v>
      </c>
      <c r="E31" s="91">
        <v>4.8899999999999997</v>
      </c>
      <c r="F31" s="91">
        <v>1.5100000000000002</v>
      </c>
      <c r="G31" s="91"/>
      <c r="H31" s="91"/>
      <c r="I31" s="88">
        <v>7</v>
      </c>
      <c r="J31" s="93" t="s">
        <v>190</v>
      </c>
    </row>
    <row r="32" spans="1:10" ht="39.75" customHeight="1" x14ac:dyDescent="0.25">
      <c r="A32" s="88">
        <v>26</v>
      </c>
      <c r="B32" s="97" t="s">
        <v>234</v>
      </c>
      <c r="C32" s="318" t="s">
        <v>200</v>
      </c>
      <c r="D32" s="91">
        <v>0.1</v>
      </c>
      <c r="E32" s="91">
        <v>0.1</v>
      </c>
      <c r="F32" s="91"/>
      <c r="G32" s="91"/>
      <c r="H32" s="91"/>
      <c r="I32" s="88">
        <v>3</v>
      </c>
      <c r="J32" s="93" t="s">
        <v>190</v>
      </c>
    </row>
    <row r="33" spans="1:10" ht="75" customHeight="1" x14ac:dyDescent="0.25">
      <c r="A33" s="88">
        <v>27</v>
      </c>
      <c r="B33" s="94" t="s">
        <v>235</v>
      </c>
      <c r="C33" s="89" t="s">
        <v>236</v>
      </c>
      <c r="D33" s="91">
        <v>0.3</v>
      </c>
      <c r="E33" s="91"/>
      <c r="F33" s="91">
        <v>0.3</v>
      </c>
      <c r="G33" s="91"/>
      <c r="H33" s="91"/>
      <c r="I33" s="88">
        <v>3</v>
      </c>
      <c r="J33" s="93" t="s">
        <v>190</v>
      </c>
    </row>
    <row r="34" spans="1:10" ht="33" customHeight="1" x14ac:dyDescent="0.25">
      <c r="A34" s="88">
        <v>28</v>
      </c>
      <c r="B34" s="97" t="s">
        <v>237</v>
      </c>
      <c r="C34" s="89" t="s">
        <v>238</v>
      </c>
      <c r="D34" s="91">
        <v>0.2</v>
      </c>
      <c r="E34" s="91">
        <v>0.14000000000000001</v>
      </c>
      <c r="F34" s="91"/>
      <c r="G34" s="91"/>
      <c r="H34" s="91">
        <v>0.06</v>
      </c>
      <c r="I34" s="88">
        <v>3</v>
      </c>
      <c r="J34" s="93" t="s">
        <v>190</v>
      </c>
    </row>
    <row r="35" spans="1:10" ht="33" customHeight="1" x14ac:dyDescent="0.25">
      <c r="A35" s="88">
        <v>29</v>
      </c>
      <c r="B35" s="97" t="s">
        <v>239</v>
      </c>
      <c r="C35" s="89" t="s">
        <v>240</v>
      </c>
      <c r="D35" s="91">
        <v>13</v>
      </c>
      <c r="E35" s="91">
        <v>10.54</v>
      </c>
      <c r="F35" s="91"/>
      <c r="G35" s="91"/>
      <c r="H35" s="91">
        <v>2.4600000000000009</v>
      </c>
      <c r="I35" s="88">
        <v>9</v>
      </c>
      <c r="J35" s="93" t="s">
        <v>190</v>
      </c>
    </row>
    <row r="36" spans="1:10" ht="60.75" customHeight="1" x14ac:dyDescent="0.25">
      <c r="A36" s="88">
        <v>30</v>
      </c>
      <c r="B36" s="97" t="s">
        <v>241</v>
      </c>
      <c r="C36" s="97" t="s">
        <v>238</v>
      </c>
      <c r="D36" s="91">
        <v>10.43</v>
      </c>
      <c r="E36" s="91">
        <v>8.6999999999999993</v>
      </c>
      <c r="F36" s="91">
        <v>0.83</v>
      </c>
      <c r="G36" s="91"/>
      <c r="H36" s="91">
        <v>0.90000000000000047</v>
      </c>
      <c r="I36" s="88">
        <v>8</v>
      </c>
      <c r="J36" s="93" t="s">
        <v>190</v>
      </c>
    </row>
    <row r="37" spans="1:10" ht="33" customHeight="1" x14ac:dyDescent="0.25">
      <c r="A37" s="88">
        <v>31</v>
      </c>
      <c r="B37" s="97" t="s">
        <v>242</v>
      </c>
      <c r="C37" s="97" t="s">
        <v>243</v>
      </c>
      <c r="D37" s="91">
        <v>2.8</v>
      </c>
      <c r="E37" s="91">
        <v>2.8</v>
      </c>
      <c r="F37" s="91"/>
      <c r="G37" s="91"/>
      <c r="H37" s="91"/>
      <c r="I37" s="88">
        <v>8</v>
      </c>
      <c r="J37" s="93" t="s">
        <v>190</v>
      </c>
    </row>
    <row r="38" spans="1:10" ht="51" customHeight="1" x14ac:dyDescent="0.25">
      <c r="A38" s="88">
        <v>32</v>
      </c>
      <c r="B38" s="101" t="s">
        <v>244</v>
      </c>
      <c r="C38" s="316" t="s">
        <v>245</v>
      </c>
      <c r="D38" s="91">
        <v>0.6</v>
      </c>
      <c r="E38" s="91"/>
      <c r="F38" s="91"/>
      <c r="G38" s="91"/>
      <c r="H38" s="91">
        <v>0.6</v>
      </c>
      <c r="I38" s="88">
        <v>4</v>
      </c>
      <c r="J38" s="93" t="s">
        <v>190</v>
      </c>
    </row>
    <row r="39" spans="1:10" ht="51" customHeight="1" x14ac:dyDescent="0.25">
      <c r="A39" s="88">
        <v>33</v>
      </c>
      <c r="B39" s="97" t="s">
        <v>246</v>
      </c>
      <c r="C39" s="89" t="s">
        <v>233</v>
      </c>
      <c r="D39" s="91">
        <v>3.05</v>
      </c>
      <c r="E39" s="91">
        <v>3.05</v>
      </c>
      <c r="F39" s="91"/>
      <c r="G39" s="91"/>
      <c r="H39" s="91"/>
      <c r="I39" s="88">
        <v>3</v>
      </c>
      <c r="J39" s="93" t="s">
        <v>190</v>
      </c>
    </row>
    <row r="40" spans="1:10" ht="33" customHeight="1" x14ac:dyDescent="0.25">
      <c r="A40" s="88">
        <v>34</v>
      </c>
      <c r="B40" s="97" t="s">
        <v>247</v>
      </c>
      <c r="C40" s="89" t="s">
        <v>248</v>
      </c>
      <c r="D40" s="91">
        <v>4.5</v>
      </c>
      <c r="E40" s="91">
        <v>4.5</v>
      </c>
      <c r="F40" s="91"/>
      <c r="G40" s="91"/>
      <c r="H40" s="91"/>
      <c r="I40" s="88">
        <v>3</v>
      </c>
      <c r="J40" s="93" t="s">
        <v>190</v>
      </c>
    </row>
    <row r="41" spans="1:10" ht="33" customHeight="1" x14ac:dyDescent="0.25">
      <c r="A41" s="88">
        <v>35</v>
      </c>
      <c r="B41" s="97" t="s">
        <v>249</v>
      </c>
      <c r="C41" s="316" t="s">
        <v>250</v>
      </c>
      <c r="D41" s="91">
        <v>0.35000000000000003</v>
      </c>
      <c r="E41" s="91">
        <v>0.33</v>
      </c>
      <c r="F41" s="91"/>
      <c r="G41" s="91"/>
      <c r="H41" s="91">
        <v>2.0000000000000018E-2</v>
      </c>
      <c r="I41" s="88">
        <v>6</v>
      </c>
      <c r="J41" s="93" t="s">
        <v>190</v>
      </c>
    </row>
    <row r="42" spans="1:10" ht="31.5" x14ac:dyDescent="0.25">
      <c r="A42" s="88">
        <v>36</v>
      </c>
      <c r="B42" s="97" t="s">
        <v>251</v>
      </c>
      <c r="C42" s="97" t="s">
        <v>252</v>
      </c>
      <c r="D42" s="91">
        <v>6.15</v>
      </c>
      <c r="E42" s="91">
        <v>5.15</v>
      </c>
      <c r="F42" s="91">
        <v>1</v>
      </c>
      <c r="G42" s="91"/>
      <c r="H42" s="91"/>
      <c r="I42" s="88">
        <v>3</v>
      </c>
      <c r="J42" s="93" t="s">
        <v>190</v>
      </c>
    </row>
    <row r="43" spans="1:10" ht="66.75" customHeight="1" x14ac:dyDescent="0.25">
      <c r="A43" s="88">
        <v>37</v>
      </c>
      <c r="B43" s="97" t="s">
        <v>253</v>
      </c>
      <c r="C43" s="316" t="s">
        <v>230</v>
      </c>
      <c r="D43" s="91">
        <v>0.7</v>
      </c>
      <c r="E43" s="91">
        <v>0.7</v>
      </c>
      <c r="F43" s="91"/>
      <c r="G43" s="91"/>
      <c r="H43" s="91"/>
      <c r="I43" s="88">
        <v>7</v>
      </c>
      <c r="J43" s="93" t="s">
        <v>190</v>
      </c>
    </row>
    <row r="44" spans="1:10" ht="55.5" customHeight="1" x14ac:dyDescent="0.25">
      <c r="A44" s="88">
        <v>38</v>
      </c>
      <c r="B44" s="97" t="s">
        <v>254</v>
      </c>
      <c r="C44" s="316" t="s">
        <v>230</v>
      </c>
      <c r="D44" s="91">
        <v>5.3</v>
      </c>
      <c r="E44" s="91">
        <v>5.3</v>
      </c>
      <c r="F44" s="91"/>
      <c r="G44" s="91"/>
      <c r="H44" s="91"/>
      <c r="I44" s="88">
        <v>3</v>
      </c>
      <c r="J44" s="93" t="s">
        <v>190</v>
      </c>
    </row>
    <row r="45" spans="1:10" ht="33" customHeight="1" x14ac:dyDescent="0.25">
      <c r="A45" s="88">
        <v>39</v>
      </c>
      <c r="B45" s="102" t="s">
        <v>255</v>
      </c>
      <c r="C45" s="97" t="s">
        <v>230</v>
      </c>
      <c r="D45" s="91">
        <v>1.54</v>
      </c>
      <c r="E45" s="91">
        <v>1.54</v>
      </c>
      <c r="F45" s="91"/>
      <c r="G45" s="91"/>
      <c r="H45" s="91"/>
      <c r="I45" s="88">
        <v>8</v>
      </c>
      <c r="J45" s="93" t="s">
        <v>190</v>
      </c>
    </row>
    <row r="46" spans="1:10" ht="33" customHeight="1" x14ac:dyDescent="0.25">
      <c r="A46" s="88">
        <v>40</v>
      </c>
      <c r="B46" s="102" t="s">
        <v>256</v>
      </c>
      <c r="C46" s="97" t="s">
        <v>257</v>
      </c>
      <c r="D46" s="91">
        <v>3.4099999999999997</v>
      </c>
      <c r="E46" s="91">
        <v>3.41</v>
      </c>
      <c r="F46" s="91"/>
      <c r="G46" s="91"/>
      <c r="H46" s="91"/>
      <c r="I46" s="88">
        <v>3</v>
      </c>
      <c r="J46" s="93" t="s">
        <v>190</v>
      </c>
    </row>
    <row r="47" spans="1:10" ht="51" customHeight="1" x14ac:dyDescent="0.25">
      <c r="A47" s="88">
        <v>41</v>
      </c>
      <c r="B47" s="103" t="s">
        <v>258</v>
      </c>
      <c r="C47" s="97" t="s">
        <v>259</v>
      </c>
      <c r="D47" s="91">
        <v>0.01</v>
      </c>
      <c r="E47" s="91">
        <v>0.01</v>
      </c>
      <c r="F47" s="91"/>
      <c r="G47" s="91"/>
      <c r="H47" s="91"/>
      <c r="I47" s="88">
        <v>6</v>
      </c>
      <c r="J47" s="93" t="s">
        <v>190</v>
      </c>
    </row>
    <row r="48" spans="1:10" ht="51" customHeight="1" x14ac:dyDescent="0.25">
      <c r="A48" s="88">
        <v>42</v>
      </c>
      <c r="B48" s="97" t="s">
        <v>260</v>
      </c>
      <c r="C48" s="316" t="s">
        <v>230</v>
      </c>
      <c r="D48" s="91">
        <v>0.05</v>
      </c>
      <c r="E48" s="91">
        <v>0.05</v>
      </c>
      <c r="F48" s="91"/>
      <c r="G48" s="91"/>
      <c r="H48" s="91"/>
      <c r="I48" s="88">
        <v>3</v>
      </c>
      <c r="J48" s="93" t="s">
        <v>190</v>
      </c>
    </row>
    <row r="49" spans="1:10" ht="96" customHeight="1" x14ac:dyDescent="0.25">
      <c r="A49" s="88">
        <v>43</v>
      </c>
      <c r="B49" s="97" t="s">
        <v>261</v>
      </c>
      <c r="C49" s="316" t="s">
        <v>259</v>
      </c>
      <c r="D49" s="91">
        <v>5</v>
      </c>
      <c r="E49" s="91">
        <v>5</v>
      </c>
      <c r="F49" s="91"/>
      <c r="G49" s="91"/>
      <c r="H49" s="91"/>
      <c r="I49" s="88">
        <v>8</v>
      </c>
      <c r="J49" s="93" t="s">
        <v>190</v>
      </c>
    </row>
    <row r="50" spans="1:10" ht="36.75" customHeight="1" x14ac:dyDescent="0.25">
      <c r="A50" s="88">
        <v>44</v>
      </c>
      <c r="B50" s="97" t="s">
        <v>151</v>
      </c>
      <c r="C50" s="316" t="s">
        <v>262</v>
      </c>
      <c r="D50" s="91">
        <v>0.62</v>
      </c>
      <c r="E50" s="91">
        <v>0.04</v>
      </c>
      <c r="F50" s="91"/>
      <c r="G50" s="91"/>
      <c r="H50" s="91">
        <v>0.57999999999999996</v>
      </c>
      <c r="I50" s="88">
        <v>3</v>
      </c>
      <c r="J50" s="92" t="s">
        <v>263</v>
      </c>
    </row>
    <row r="51" spans="1:10" ht="51.75" customHeight="1" x14ac:dyDescent="0.25">
      <c r="A51" s="88">
        <v>45</v>
      </c>
      <c r="B51" s="97" t="s">
        <v>264</v>
      </c>
      <c r="C51" s="316" t="s">
        <v>265</v>
      </c>
      <c r="D51" s="91">
        <v>0.28000000000000003</v>
      </c>
      <c r="E51" s="91">
        <v>0.28000000000000003</v>
      </c>
      <c r="F51" s="91"/>
      <c r="G51" s="91"/>
      <c r="H51" s="91"/>
      <c r="I51" s="88">
        <v>3</v>
      </c>
      <c r="J51" s="92" t="s">
        <v>263</v>
      </c>
    </row>
    <row r="52" spans="1:10" ht="41.25" customHeight="1" x14ac:dyDescent="0.25">
      <c r="A52" s="88">
        <v>46</v>
      </c>
      <c r="B52" s="97" t="s">
        <v>266</v>
      </c>
      <c r="C52" s="316" t="s">
        <v>267</v>
      </c>
      <c r="D52" s="91">
        <v>0.79</v>
      </c>
      <c r="E52" s="91">
        <v>0.79</v>
      </c>
      <c r="F52" s="91"/>
      <c r="G52" s="91"/>
      <c r="H52" s="91"/>
      <c r="I52" s="88">
        <v>3</v>
      </c>
      <c r="J52" s="92" t="s">
        <v>268</v>
      </c>
    </row>
    <row r="53" spans="1:10" ht="36" customHeight="1" x14ac:dyDescent="0.25">
      <c r="A53" s="88">
        <v>47</v>
      </c>
      <c r="B53" s="97" t="s">
        <v>269</v>
      </c>
      <c r="C53" s="316" t="s">
        <v>270</v>
      </c>
      <c r="D53" s="91">
        <v>0.78</v>
      </c>
      <c r="E53" s="91">
        <v>0.78</v>
      </c>
      <c r="F53" s="91"/>
      <c r="G53" s="91"/>
      <c r="H53" s="91"/>
      <c r="I53" s="88">
        <v>3</v>
      </c>
      <c r="J53" s="93" t="s">
        <v>190</v>
      </c>
    </row>
    <row r="54" spans="1:10" ht="48" customHeight="1" x14ac:dyDescent="0.25">
      <c r="A54" s="88">
        <v>48</v>
      </c>
      <c r="B54" s="97" t="s">
        <v>271</v>
      </c>
      <c r="C54" s="316" t="s">
        <v>272</v>
      </c>
      <c r="D54" s="91">
        <v>0.3</v>
      </c>
      <c r="E54" s="91">
        <v>0.3</v>
      </c>
      <c r="F54" s="91"/>
      <c r="G54" s="91"/>
      <c r="H54" s="91"/>
      <c r="I54" s="88">
        <v>3</v>
      </c>
      <c r="J54" s="93" t="s">
        <v>190</v>
      </c>
    </row>
    <row r="55" spans="1:10" ht="33" customHeight="1" x14ac:dyDescent="0.25">
      <c r="A55" s="88">
        <v>49</v>
      </c>
      <c r="B55" s="97" t="s">
        <v>264</v>
      </c>
      <c r="C55" s="316" t="s">
        <v>273</v>
      </c>
      <c r="D55" s="91">
        <v>0.25</v>
      </c>
      <c r="E55" s="91">
        <v>0.25</v>
      </c>
      <c r="F55" s="91"/>
      <c r="G55" s="91"/>
      <c r="H55" s="91"/>
      <c r="I55" s="88">
        <v>3</v>
      </c>
      <c r="J55" s="92" t="s">
        <v>263</v>
      </c>
    </row>
    <row r="56" spans="1:10" ht="33" customHeight="1" x14ac:dyDescent="0.25">
      <c r="A56" s="88">
        <v>50</v>
      </c>
      <c r="B56" s="97" t="s">
        <v>151</v>
      </c>
      <c r="C56" s="97" t="s">
        <v>274</v>
      </c>
      <c r="D56" s="91">
        <v>0.06</v>
      </c>
      <c r="E56" s="91">
        <v>0.06</v>
      </c>
      <c r="F56" s="91"/>
      <c r="G56" s="91"/>
      <c r="H56" s="91"/>
      <c r="I56" s="88">
        <v>3</v>
      </c>
      <c r="J56" s="92" t="s">
        <v>263</v>
      </c>
    </row>
    <row r="57" spans="1:10" ht="33" customHeight="1" x14ac:dyDescent="0.25">
      <c r="A57" s="88">
        <v>51</v>
      </c>
      <c r="B57" s="97" t="s">
        <v>151</v>
      </c>
      <c r="C57" s="97" t="s">
        <v>275</v>
      </c>
      <c r="D57" s="91">
        <v>0.11</v>
      </c>
      <c r="E57" s="91">
        <v>0.11</v>
      </c>
      <c r="F57" s="91"/>
      <c r="G57" s="91"/>
      <c r="H57" s="91"/>
      <c r="I57" s="88">
        <v>3</v>
      </c>
      <c r="J57" s="92" t="s">
        <v>263</v>
      </c>
    </row>
    <row r="58" spans="1:10" ht="33" customHeight="1" x14ac:dyDescent="0.25">
      <c r="A58" s="88">
        <v>52</v>
      </c>
      <c r="B58" s="97" t="s">
        <v>276</v>
      </c>
      <c r="C58" s="97" t="s">
        <v>252</v>
      </c>
      <c r="D58" s="91">
        <v>1.8</v>
      </c>
      <c r="E58" s="91">
        <v>1.8</v>
      </c>
      <c r="F58" s="91"/>
      <c r="G58" s="91"/>
      <c r="H58" s="91"/>
      <c r="I58" s="88">
        <v>3</v>
      </c>
      <c r="J58" s="93" t="s">
        <v>190</v>
      </c>
    </row>
    <row r="59" spans="1:10" ht="40.5" customHeight="1" x14ac:dyDescent="0.25">
      <c r="A59" s="88">
        <v>53</v>
      </c>
      <c r="B59" s="97" t="s">
        <v>277</v>
      </c>
      <c r="C59" s="317" t="s">
        <v>278</v>
      </c>
      <c r="D59" s="91">
        <v>2.75</v>
      </c>
      <c r="E59" s="91">
        <v>2.75</v>
      </c>
      <c r="F59" s="91"/>
      <c r="G59" s="91"/>
      <c r="H59" s="91"/>
      <c r="I59" s="88">
        <v>3</v>
      </c>
      <c r="J59" s="92" t="s">
        <v>268</v>
      </c>
    </row>
    <row r="60" spans="1:10" ht="33" customHeight="1" x14ac:dyDescent="0.25">
      <c r="A60" s="88">
        <v>54</v>
      </c>
      <c r="B60" s="97" t="s">
        <v>279</v>
      </c>
      <c r="C60" s="89" t="s">
        <v>280</v>
      </c>
      <c r="D60" s="91">
        <v>1</v>
      </c>
      <c r="E60" s="91">
        <v>1</v>
      </c>
      <c r="F60" s="91"/>
      <c r="G60" s="91"/>
      <c r="H60" s="91"/>
      <c r="I60" s="88">
        <v>3</v>
      </c>
      <c r="J60" s="92" t="s">
        <v>268</v>
      </c>
    </row>
    <row r="61" spans="1:10" ht="38.25" customHeight="1" x14ac:dyDescent="0.25">
      <c r="A61" s="88">
        <v>55</v>
      </c>
      <c r="B61" s="97" t="s">
        <v>281</v>
      </c>
      <c r="C61" s="316" t="s">
        <v>282</v>
      </c>
      <c r="D61" s="91">
        <v>8.36</v>
      </c>
      <c r="E61" s="91">
        <v>6.97</v>
      </c>
      <c r="F61" s="91">
        <v>0.85</v>
      </c>
      <c r="G61" s="91"/>
      <c r="H61" s="91">
        <v>0.5399999999999997</v>
      </c>
      <c r="I61" s="88">
        <v>3</v>
      </c>
      <c r="J61" s="92" t="s">
        <v>268</v>
      </c>
    </row>
    <row r="62" spans="1:10" ht="35.25" customHeight="1" x14ac:dyDescent="0.25">
      <c r="A62" s="88">
        <v>56</v>
      </c>
      <c r="B62" s="97" t="s">
        <v>129</v>
      </c>
      <c r="C62" s="316" t="s">
        <v>283</v>
      </c>
      <c r="D62" s="91">
        <v>0.71</v>
      </c>
      <c r="E62" s="91"/>
      <c r="F62" s="91"/>
      <c r="G62" s="91"/>
      <c r="H62" s="91">
        <v>0.71</v>
      </c>
      <c r="I62" s="88">
        <v>3</v>
      </c>
      <c r="J62" s="92" t="s">
        <v>268</v>
      </c>
    </row>
    <row r="63" spans="1:10" ht="39" customHeight="1" x14ac:dyDescent="0.25">
      <c r="A63" s="88">
        <v>57</v>
      </c>
      <c r="B63" s="94" t="s">
        <v>284</v>
      </c>
      <c r="C63" s="89" t="s">
        <v>285</v>
      </c>
      <c r="D63" s="91">
        <v>0.93</v>
      </c>
      <c r="E63" s="91">
        <v>0.93</v>
      </c>
      <c r="F63" s="91"/>
      <c r="G63" s="91"/>
      <c r="H63" s="91"/>
      <c r="I63" s="88">
        <v>3</v>
      </c>
      <c r="J63" s="92" t="s">
        <v>268</v>
      </c>
    </row>
    <row r="64" spans="1:10" ht="52.5" customHeight="1" x14ac:dyDescent="0.25">
      <c r="A64" s="88">
        <v>58</v>
      </c>
      <c r="B64" s="97" t="s">
        <v>286</v>
      </c>
      <c r="C64" s="89" t="s">
        <v>287</v>
      </c>
      <c r="D64" s="91">
        <v>0.8</v>
      </c>
      <c r="E64" s="91">
        <v>0.6</v>
      </c>
      <c r="F64" s="91"/>
      <c r="G64" s="91"/>
      <c r="H64" s="91">
        <v>0.20000000000000007</v>
      </c>
      <c r="I64" s="88">
        <v>3</v>
      </c>
      <c r="J64" s="92" t="s">
        <v>268</v>
      </c>
    </row>
    <row r="65" spans="1:10" ht="52.5" customHeight="1" x14ac:dyDescent="0.25">
      <c r="A65" s="88">
        <v>59</v>
      </c>
      <c r="B65" s="97" t="s">
        <v>288</v>
      </c>
      <c r="C65" s="97" t="s">
        <v>289</v>
      </c>
      <c r="D65" s="91">
        <v>5</v>
      </c>
      <c r="E65" s="91">
        <v>5</v>
      </c>
      <c r="F65" s="91"/>
      <c r="G65" s="91"/>
      <c r="H65" s="91"/>
      <c r="I65" s="88">
        <v>7</v>
      </c>
      <c r="J65" s="93" t="s">
        <v>190</v>
      </c>
    </row>
    <row r="66" spans="1:10" ht="43.5" customHeight="1" x14ac:dyDescent="0.25">
      <c r="A66" s="88">
        <v>60</v>
      </c>
      <c r="B66" s="97" t="s">
        <v>290</v>
      </c>
      <c r="C66" s="316" t="s">
        <v>275</v>
      </c>
      <c r="D66" s="91">
        <v>2.88</v>
      </c>
      <c r="E66" s="91">
        <v>2.88</v>
      </c>
      <c r="F66" s="91"/>
      <c r="G66" s="91"/>
      <c r="H66" s="91"/>
      <c r="I66" s="88">
        <v>6</v>
      </c>
      <c r="J66" s="93" t="s">
        <v>190</v>
      </c>
    </row>
    <row r="67" spans="1:10" ht="33" customHeight="1" x14ac:dyDescent="0.25">
      <c r="A67" s="88">
        <v>61</v>
      </c>
      <c r="B67" s="97" t="s">
        <v>291</v>
      </c>
      <c r="C67" s="316" t="s">
        <v>292</v>
      </c>
      <c r="D67" s="91">
        <v>3.2</v>
      </c>
      <c r="E67" s="91">
        <v>3.2</v>
      </c>
      <c r="F67" s="91"/>
      <c r="G67" s="91"/>
      <c r="H67" s="91"/>
      <c r="I67" s="88">
        <v>10</v>
      </c>
      <c r="J67" s="93" t="s">
        <v>190</v>
      </c>
    </row>
    <row r="68" spans="1:10" ht="33" customHeight="1" x14ac:dyDescent="0.25">
      <c r="A68" s="88">
        <v>62</v>
      </c>
      <c r="B68" s="97" t="s">
        <v>293</v>
      </c>
      <c r="C68" s="318" t="s">
        <v>294</v>
      </c>
      <c r="D68" s="91">
        <v>0.4</v>
      </c>
      <c r="E68" s="91">
        <v>0.4</v>
      </c>
      <c r="F68" s="91"/>
      <c r="G68" s="91"/>
      <c r="H68" s="91"/>
      <c r="I68" s="88">
        <v>3</v>
      </c>
      <c r="J68" s="93" t="s">
        <v>190</v>
      </c>
    </row>
    <row r="69" spans="1:10" ht="33" customHeight="1" x14ac:dyDescent="0.25">
      <c r="A69" s="88">
        <v>63</v>
      </c>
      <c r="B69" s="97" t="s">
        <v>295</v>
      </c>
      <c r="C69" s="317" t="s">
        <v>296</v>
      </c>
      <c r="D69" s="91">
        <v>0.06</v>
      </c>
      <c r="E69" s="91">
        <v>0.06</v>
      </c>
      <c r="F69" s="91"/>
      <c r="G69" s="91"/>
      <c r="H69" s="91"/>
      <c r="I69" s="88">
        <v>11</v>
      </c>
      <c r="J69" s="93" t="s">
        <v>190</v>
      </c>
    </row>
    <row r="70" spans="1:10" ht="58.5" customHeight="1" x14ac:dyDescent="0.25">
      <c r="A70" s="88">
        <v>64</v>
      </c>
      <c r="B70" s="97" t="s">
        <v>297</v>
      </c>
      <c r="C70" s="316" t="s">
        <v>298</v>
      </c>
      <c r="D70" s="91">
        <v>6</v>
      </c>
      <c r="E70" s="91"/>
      <c r="F70" s="91"/>
      <c r="G70" s="91"/>
      <c r="H70" s="91">
        <v>6</v>
      </c>
      <c r="I70" s="88">
        <v>9</v>
      </c>
      <c r="J70" s="93" t="s">
        <v>190</v>
      </c>
    </row>
    <row r="71" spans="1:10" ht="54.75" customHeight="1" x14ac:dyDescent="0.25">
      <c r="A71" s="88">
        <v>65</v>
      </c>
      <c r="B71" s="97" t="s">
        <v>299</v>
      </c>
      <c r="C71" s="89" t="s">
        <v>230</v>
      </c>
      <c r="D71" s="91">
        <v>6.61</v>
      </c>
      <c r="E71" s="91">
        <v>1.46</v>
      </c>
      <c r="F71" s="91"/>
      <c r="G71" s="91"/>
      <c r="H71" s="91">
        <v>5.15</v>
      </c>
      <c r="I71" s="88">
        <v>7</v>
      </c>
      <c r="J71" s="93" t="s">
        <v>190</v>
      </c>
    </row>
    <row r="72" spans="1:10" ht="33" customHeight="1" x14ac:dyDescent="0.25">
      <c r="A72" s="88">
        <v>66</v>
      </c>
      <c r="B72" s="97" t="s">
        <v>300</v>
      </c>
      <c r="C72" s="316" t="s">
        <v>259</v>
      </c>
      <c r="D72" s="91">
        <v>2.4</v>
      </c>
      <c r="E72" s="91">
        <v>2.4</v>
      </c>
      <c r="F72" s="91"/>
      <c r="G72" s="91"/>
      <c r="H72" s="91"/>
      <c r="I72" s="88">
        <v>12</v>
      </c>
      <c r="J72" s="93" t="s">
        <v>190</v>
      </c>
    </row>
    <row r="73" spans="1:10" ht="33" customHeight="1" x14ac:dyDescent="0.25">
      <c r="A73" s="88">
        <v>67</v>
      </c>
      <c r="B73" s="97" t="s">
        <v>301</v>
      </c>
      <c r="C73" s="97" t="s">
        <v>302</v>
      </c>
      <c r="D73" s="91">
        <v>0.8</v>
      </c>
      <c r="E73" s="91">
        <v>0.79</v>
      </c>
      <c r="F73" s="91"/>
      <c r="G73" s="91"/>
      <c r="H73" s="91">
        <v>1.0000000000000009E-2</v>
      </c>
      <c r="I73" s="88">
        <v>3</v>
      </c>
      <c r="J73" s="93" t="s">
        <v>190</v>
      </c>
    </row>
    <row r="74" spans="1:10" ht="42.75" customHeight="1" x14ac:dyDescent="0.25">
      <c r="A74" s="88">
        <v>68</v>
      </c>
      <c r="B74" s="97" t="s">
        <v>303</v>
      </c>
      <c r="C74" s="317" t="s">
        <v>213</v>
      </c>
      <c r="D74" s="91">
        <v>1.7</v>
      </c>
      <c r="E74" s="91">
        <v>1.41</v>
      </c>
      <c r="F74" s="91"/>
      <c r="G74" s="91"/>
      <c r="H74" s="91">
        <v>0.29000000000000004</v>
      </c>
      <c r="I74" s="88">
        <v>3</v>
      </c>
      <c r="J74" s="93" t="s">
        <v>190</v>
      </c>
    </row>
    <row r="75" spans="1:10" ht="42.75" customHeight="1" x14ac:dyDescent="0.25">
      <c r="A75" s="88">
        <v>69</v>
      </c>
      <c r="B75" s="97" t="s">
        <v>304</v>
      </c>
      <c r="C75" s="317" t="s">
        <v>305</v>
      </c>
      <c r="D75" s="91">
        <v>1.2000000000000002</v>
      </c>
      <c r="E75" s="91">
        <v>0.8</v>
      </c>
      <c r="F75" s="91"/>
      <c r="G75" s="91"/>
      <c r="H75" s="91">
        <v>0.40000000000000013</v>
      </c>
      <c r="I75" s="88">
        <v>7</v>
      </c>
      <c r="J75" s="93" t="s">
        <v>190</v>
      </c>
    </row>
    <row r="76" spans="1:10" ht="42.75" customHeight="1" x14ac:dyDescent="0.25">
      <c r="A76" s="88">
        <v>70</v>
      </c>
      <c r="B76" s="97" t="s">
        <v>306</v>
      </c>
      <c r="C76" s="316" t="s">
        <v>307</v>
      </c>
      <c r="D76" s="91">
        <v>4.5999999999999996</v>
      </c>
      <c r="E76" s="91">
        <v>0</v>
      </c>
      <c r="F76" s="91"/>
      <c r="G76" s="91"/>
      <c r="H76" s="91">
        <v>4.5999999999999996</v>
      </c>
      <c r="I76" s="88">
        <v>12</v>
      </c>
      <c r="J76" s="93" t="s">
        <v>190</v>
      </c>
    </row>
    <row r="77" spans="1:10" ht="42.75" customHeight="1" x14ac:dyDescent="0.25">
      <c r="A77" s="88">
        <v>71</v>
      </c>
      <c r="B77" s="97" t="s">
        <v>308</v>
      </c>
      <c r="C77" s="89" t="s">
        <v>307</v>
      </c>
      <c r="D77" s="91">
        <v>2.0099999999999998</v>
      </c>
      <c r="E77" s="91">
        <v>0.74</v>
      </c>
      <c r="F77" s="91"/>
      <c r="G77" s="91"/>
      <c r="H77" s="91">
        <v>1.2699999999999998</v>
      </c>
      <c r="I77" s="88">
        <v>8</v>
      </c>
      <c r="J77" s="93" t="s">
        <v>190</v>
      </c>
    </row>
    <row r="78" spans="1:10" ht="33" customHeight="1" x14ac:dyDescent="0.25">
      <c r="A78" s="88">
        <v>72</v>
      </c>
      <c r="B78" s="97" t="s">
        <v>309</v>
      </c>
      <c r="C78" s="89" t="s">
        <v>200</v>
      </c>
      <c r="D78" s="91">
        <v>0.09</v>
      </c>
      <c r="E78" s="91">
        <v>0.09</v>
      </c>
      <c r="F78" s="91"/>
      <c r="G78" s="91"/>
      <c r="H78" s="91"/>
      <c r="I78" s="88">
        <v>9</v>
      </c>
      <c r="J78" s="93" t="s">
        <v>190</v>
      </c>
    </row>
    <row r="79" spans="1:10" ht="33" customHeight="1" x14ac:dyDescent="0.25">
      <c r="A79" s="88">
        <v>73</v>
      </c>
      <c r="B79" s="97" t="s">
        <v>151</v>
      </c>
      <c r="C79" s="89" t="s">
        <v>310</v>
      </c>
      <c r="D79" s="91">
        <v>0.03</v>
      </c>
      <c r="E79" s="91">
        <v>0.03</v>
      </c>
      <c r="F79" s="91"/>
      <c r="G79" s="91"/>
      <c r="H79" s="91"/>
      <c r="I79" s="88">
        <v>3</v>
      </c>
      <c r="J79" s="92" t="s">
        <v>263</v>
      </c>
    </row>
    <row r="80" spans="1:10" ht="33" customHeight="1" x14ac:dyDescent="0.25">
      <c r="A80" s="88">
        <v>74</v>
      </c>
      <c r="B80" s="97" t="s">
        <v>151</v>
      </c>
      <c r="C80" s="89" t="s">
        <v>311</v>
      </c>
      <c r="D80" s="91">
        <v>0.24</v>
      </c>
      <c r="E80" s="91">
        <v>0.24</v>
      </c>
      <c r="F80" s="91"/>
      <c r="G80" s="91"/>
      <c r="H80" s="91"/>
      <c r="I80" s="88">
        <v>3</v>
      </c>
      <c r="J80" s="92" t="s">
        <v>263</v>
      </c>
    </row>
    <row r="81" spans="1:10" ht="33" customHeight="1" x14ac:dyDescent="0.25">
      <c r="A81" s="88">
        <v>75</v>
      </c>
      <c r="B81" s="94" t="s">
        <v>151</v>
      </c>
      <c r="C81" s="89" t="s">
        <v>312</v>
      </c>
      <c r="D81" s="91">
        <v>0.06</v>
      </c>
      <c r="E81" s="91">
        <v>0.06</v>
      </c>
      <c r="F81" s="91"/>
      <c r="G81" s="91"/>
      <c r="H81" s="91"/>
      <c r="I81" s="88">
        <v>3</v>
      </c>
      <c r="J81" s="92" t="s">
        <v>263</v>
      </c>
    </row>
    <row r="82" spans="1:10" ht="33" customHeight="1" x14ac:dyDescent="0.25">
      <c r="A82" s="88">
        <v>76</v>
      </c>
      <c r="B82" s="97" t="s">
        <v>264</v>
      </c>
      <c r="C82" s="89" t="s">
        <v>313</v>
      </c>
      <c r="D82" s="91">
        <v>0.8</v>
      </c>
      <c r="E82" s="91">
        <v>0.8</v>
      </c>
      <c r="F82" s="91"/>
      <c r="G82" s="91"/>
      <c r="H82" s="91"/>
      <c r="I82" s="88">
        <v>3</v>
      </c>
      <c r="J82" s="92" t="s">
        <v>263</v>
      </c>
    </row>
    <row r="83" spans="1:10" ht="33" customHeight="1" x14ac:dyDescent="0.25">
      <c r="A83" s="88">
        <v>77</v>
      </c>
      <c r="B83" s="94" t="s">
        <v>314</v>
      </c>
      <c r="C83" s="89" t="s">
        <v>315</v>
      </c>
      <c r="D83" s="91">
        <v>0.2</v>
      </c>
      <c r="E83" s="91">
        <v>0.2</v>
      </c>
      <c r="F83" s="91"/>
      <c r="G83" s="91"/>
      <c r="H83" s="91"/>
      <c r="I83" s="88">
        <v>3</v>
      </c>
      <c r="J83" s="92" t="s">
        <v>263</v>
      </c>
    </row>
    <row r="84" spans="1:10" ht="33" customHeight="1" x14ac:dyDescent="0.25">
      <c r="A84" s="88">
        <v>78</v>
      </c>
      <c r="B84" s="94" t="s">
        <v>314</v>
      </c>
      <c r="C84" s="89" t="s">
        <v>316</v>
      </c>
      <c r="D84" s="91">
        <v>0.60000000000000009</v>
      </c>
      <c r="E84" s="91">
        <v>0.60000000000000009</v>
      </c>
      <c r="F84" s="91"/>
      <c r="G84" s="91"/>
      <c r="H84" s="91"/>
      <c r="I84" s="88">
        <v>3</v>
      </c>
      <c r="J84" s="92" t="s">
        <v>268</v>
      </c>
    </row>
    <row r="85" spans="1:10" ht="39" customHeight="1" x14ac:dyDescent="0.25">
      <c r="A85" s="88">
        <v>79</v>
      </c>
      <c r="B85" s="97" t="s">
        <v>317</v>
      </c>
      <c r="C85" s="89" t="s">
        <v>318</v>
      </c>
      <c r="D85" s="91">
        <v>1.06</v>
      </c>
      <c r="E85" s="91">
        <v>0.94</v>
      </c>
      <c r="F85" s="91"/>
      <c r="G85" s="91"/>
      <c r="H85" s="91">
        <v>0.12000000000000011</v>
      </c>
      <c r="I85" s="88">
        <v>12</v>
      </c>
      <c r="J85" s="93" t="s">
        <v>190</v>
      </c>
    </row>
    <row r="86" spans="1:10" ht="33" customHeight="1" x14ac:dyDescent="0.25">
      <c r="A86" s="88">
        <v>80</v>
      </c>
      <c r="B86" s="97" t="s">
        <v>319</v>
      </c>
      <c r="C86" s="89" t="s">
        <v>230</v>
      </c>
      <c r="D86" s="91">
        <v>1</v>
      </c>
      <c r="E86" s="91">
        <v>1</v>
      </c>
      <c r="F86" s="91"/>
      <c r="G86" s="91"/>
      <c r="H86" s="91"/>
      <c r="I86" s="88">
        <v>7</v>
      </c>
      <c r="J86" s="93" t="s">
        <v>190</v>
      </c>
    </row>
    <row r="87" spans="1:10" ht="33" customHeight="1" x14ac:dyDescent="0.25">
      <c r="A87" s="88">
        <v>81</v>
      </c>
      <c r="B87" s="97" t="s">
        <v>320</v>
      </c>
      <c r="C87" s="89" t="s">
        <v>233</v>
      </c>
      <c r="D87" s="91">
        <v>1</v>
      </c>
      <c r="E87" s="91">
        <v>1</v>
      </c>
      <c r="F87" s="91"/>
      <c r="G87" s="91"/>
      <c r="H87" s="91"/>
      <c r="I87" s="88">
        <v>6</v>
      </c>
      <c r="J87" s="93" t="s">
        <v>190</v>
      </c>
    </row>
    <row r="88" spans="1:10" ht="54.75" customHeight="1" x14ac:dyDescent="0.25">
      <c r="A88" s="88">
        <v>82</v>
      </c>
      <c r="B88" s="97" t="s">
        <v>321</v>
      </c>
      <c r="C88" s="89" t="s">
        <v>305</v>
      </c>
      <c r="D88" s="91">
        <v>9.5</v>
      </c>
      <c r="E88" s="91">
        <v>9.5</v>
      </c>
      <c r="F88" s="91"/>
      <c r="G88" s="91"/>
      <c r="H88" s="91"/>
      <c r="I88" s="88">
        <v>3</v>
      </c>
      <c r="J88" s="93" t="s">
        <v>190</v>
      </c>
    </row>
    <row r="89" spans="1:10" ht="54.75" customHeight="1" x14ac:dyDescent="0.25">
      <c r="A89" s="88">
        <v>83</v>
      </c>
      <c r="B89" s="97" t="s">
        <v>322</v>
      </c>
      <c r="C89" s="89" t="s">
        <v>252</v>
      </c>
      <c r="D89" s="91">
        <v>0.25</v>
      </c>
      <c r="E89" s="91">
        <v>0.25</v>
      </c>
      <c r="F89" s="91"/>
      <c r="G89" s="91"/>
      <c r="H89" s="91"/>
      <c r="I89" s="88">
        <v>3</v>
      </c>
      <c r="J89" s="93" t="s">
        <v>190</v>
      </c>
    </row>
    <row r="90" spans="1:10" ht="54.75" customHeight="1" x14ac:dyDescent="0.25">
      <c r="A90" s="88">
        <v>84</v>
      </c>
      <c r="B90" s="97" t="s">
        <v>323</v>
      </c>
      <c r="C90" s="89" t="s">
        <v>252</v>
      </c>
      <c r="D90" s="91">
        <v>10</v>
      </c>
      <c r="E90" s="91">
        <v>8.3000000000000007</v>
      </c>
      <c r="F90" s="91">
        <v>0.95</v>
      </c>
      <c r="G90" s="91">
        <v>0</v>
      </c>
      <c r="H90" s="91">
        <v>0.74999999999999933</v>
      </c>
      <c r="I90" s="88">
        <v>3</v>
      </c>
      <c r="J90" s="93" t="s">
        <v>190</v>
      </c>
    </row>
    <row r="91" spans="1:10" ht="65.25" customHeight="1" x14ac:dyDescent="0.25">
      <c r="A91" s="88">
        <v>85</v>
      </c>
      <c r="B91" s="97" t="s">
        <v>324</v>
      </c>
      <c r="C91" s="89" t="s">
        <v>227</v>
      </c>
      <c r="D91" s="91">
        <v>0.2</v>
      </c>
      <c r="E91" s="91">
        <v>0</v>
      </c>
      <c r="F91" s="91">
        <v>0.2</v>
      </c>
      <c r="G91" s="91"/>
      <c r="H91" s="91"/>
      <c r="I91" s="88">
        <v>3</v>
      </c>
      <c r="J91" s="93" t="s">
        <v>190</v>
      </c>
    </row>
    <row r="92" spans="1:10" ht="54.75" customHeight="1" x14ac:dyDescent="0.25">
      <c r="A92" s="88">
        <v>86</v>
      </c>
      <c r="B92" s="97" t="s">
        <v>325</v>
      </c>
      <c r="C92" s="89" t="s">
        <v>227</v>
      </c>
      <c r="D92" s="91">
        <v>5.2</v>
      </c>
      <c r="E92" s="91">
        <v>1.31</v>
      </c>
      <c r="F92" s="91"/>
      <c r="G92" s="91"/>
      <c r="H92" s="91">
        <v>3.89</v>
      </c>
      <c r="I92" s="88">
        <v>8</v>
      </c>
      <c r="J92" s="93" t="s">
        <v>190</v>
      </c>
    </row>
    <row r="93" spans="1:10" ht="70.5" customHeight="1" x14ac:dyDescent="0.25">
      <c r="A93" s="88">
        <v>87</v>
      </c>
      <c r="B93" s="97" t="s">
        <v>326</v>
      </c>
      <c r="C93" s="89" t="s">
        <v>327</v>
      </c>
      <c r="D93" s="91">
        <v>0.04</v>
      </c>
      <c r="E93" s="91">
        <v>0.04</v>
      </c>
      <c r="F93" s="91"/>
      <c r="G93" s="91"/>
      <c r="H93" s="91">
        <v>0</v>
      </c>
      <c r="I93" s="88">
        <v>3</v>
      </c>
      <c r="J93" s="93" t="s">
        <v>190</v>
      </c>
    </row>
    <row r="94" spans="1:10" ht="78" customHeight="1" x14ac:dyDescent="0.25">
      <c r="A94" s="88">
        <v>88</v>
      </c>
      <c r="B94" s="97" t="s">
        <v>328</v>
      </c>
      <c r="C94" s="89" t="s">
        <v>329</v>
      </c>
      <c r="D94" s="91">
        <v>28.730000000000004</v>
      </c>
      <c r="E94" s="91">
        <v>19.260000000000002</v>
      </c>
      <c r="F94" s="91"/>
      <c r="G94" s="91"/>
      <c r="H94" s="91">
        <v>9.4700000000000024</v>
      </c>
      <c r="I94" s="88">
        <v>7</v>
      </c>
      <c r="J94" s="93" t="s">
        <v>190</v>
      </c>
    </row>
    <row r="95" spans="1:10" ht="38.25" customHeight="1" x14ac:dyDescent="0.25">
      <c r="A95" s="88">
        <v>89</v>
      </c>
      <c r="B95" s="97" t="s">
        <v>330</v>
      </c>
      <c r="C95" s="89" t="s">
        <v>331</v>
      </c>
      <c r="D95" s="91">
        <v>0.9</v>
      </c>
      <c r="E95" s="91"/>
      <c r="F95" s="91"/>
      <c r="G95" s="91">
        <v>0.9</v>
      </c>
      <c r="H95" s="91"/>
      <c r="I95" s="88">
        <v>8</v>
      </c>
      <c r="J95" s="93" t="s">
        <v>190</v>
      </c>
    </row>
    <row r="96" spans="1:10" ht="55.5" customHeight="1" x14ac:dyDescent="0.25">
      <c r="A96" s="88">
        <v>90</v>
      </c>
      <c r="B96" s="97" t="s">
        <v>332</v>
      </c>
      <c r="C96" s="89" t="s">
        <v>252</v>
      </c>
      <c r="D96" s="91">
        <v>0.21</v>
      </c>
      <c r="E96" s="91">
        <v>0.21</v>
      </c>
      <c r="F96" s="91"/>
      <c r="G96" s="91"/>
      <c r="H96" s="91"/>
      <c r="I96" s="88">
        <v>6</v>
      </c>
      <c r="J96" s="93" t="s">
        <v>190</v>
      </c>
    </row>
    <row r="97" spans="1:10" ht="38.25" customHeight="1" x14ac:dyDescent="0.25">
      <c r="A97" s="88">
        <v>91</v>
      </c>
      <c r="B97" s="97" t="s">
        <v>333</v>
      </c>
      <c r="C97" s="89" t="s">
        <v>200</v>
      </c>
      <c r="D97" s="91">
        <v>0.15000000000000002</v>
      </c>
      <c r="E97" s="91">
        <v>0.08</v>
      </c>
      <c r="F97" s="91"/>
      <c r="G97" s="91"/>
      <c r="H97" s="91">
        <v>7.0000000000000021E-2</v>
      </c>
      <c r="I97" s="88">
        <v>11</v>
      </c>
      <c r="J97" s="93" t="s">
        <v>190</v>
      </c>
    </row>
    <row r="98" spans="1:10" ht="33" customHeight="1" x14ac:dyDescent="0.25">
      <c r="A98" s="88">
        <v>92</v>
      </c>
      <c r="B98" s="97" t="s">
        <v>151</v>
      </c>
      <c r="C98" s="89" t="s">
        <v>334</v>
      </c>
      <c r="D98" s="91">
        <v>0.55000000000000004</v>
      </c>
      <c r="E98" s="91">
        <v>0.55000000000000004</v>
      </c>
      <c r="F98" s="91"/>
      <c r="G98" s="91"/>
      <c r="H98" s="91"/>
      <c r="I98" s="88">
        <v>3</v>
      </c>
      <c r="J98" s="92" t="s">
        <v>263</v>
      </c>
    </row>
    <row r="99" spans="1:10" ht="33" customHeight="1" x14ac:dyDescent="0.25">
      <c r="A99" s="88">
        <v>93</v>
      </c>
      <c r="B99" s="97" t="s">
        <v>151</v>
      </c>
      <c r="C99" s="89" t="s">
        <v>335</v>
      </c>
      <c r="D99" s="91">
        <v>1.5</v>
      </c>
      <c r="E99" s="91">
        <v>1.5</v>
      </c>
      <c r="F99" s="91"/>
      <c r="G99" s="91"/>
      <c r="H99" s="91"/>
      <c r="I99" s="88">
        <v>3</v>
      </c>
      <c r="J99" s="92" t="s">
        <v>263</v>
      </c>
    </row>
    <row r="100" spans="1:10" ht="33" customHeight="1" x14ac:dyDescent="0.25">
      <c r="A100" s="88">
        <v>94</v>
      </c>
      <c r="B100" s="97" t="s">
        <v>336</v>
      </c>
      <c r="C100" s="89" t="s">
        <v>252</v>
      </c>
      <c r="D100" s="91">
        <v>1</v>
      </c>
      <c r="E100" s="91">
        <v>0</v>
      </c>
      <c r="F100" s="91"/>
      <c r="G100" s="91"/>
      <c r="H100" s="91">
        <v>1</v>
      </c>
      <c r="I100" s="88">
        <v>3</v>
      </c>
      <c r="J100" s="92" t="s">
        <v>263</v>
      </c>
    </row>
    <row r="101" spans="1:10" ht="66" customHeight="1" x14ac:dyDescent="0.25">
      <c r="A101" s="88">
        <v>95</v>
      </c>
      <c r="B101" s="97" t="s">
        <v>337</v>
      </c>
      <c r="C101" s="89" t="s">
        <v>338</v>
      </c>
      <c r="D101" s="91">
        <v>0.05</v>
      </c>
      <c r="E101" s="91">
        <v>0.05</v>
      </c>
      <c r="F101" s="91"/>
      <c r="G101" s="91"/>
      <c r="H101" s="91"/>
      <c r="I101" s="88">
        <v>6</v>
      </c>
      <c r="J101" s="93" t="s">
        <v>190</v>
      </c>
    </row>
    <row r="102" spans="1:10" ht="39" customHeight="1" x14ac:dyDescent="0.25">
      <c r="A102" s="88">
        <v>96</v>
      </c>
      <c r="B102" s="97" t="s">
        <v>151</v>
      </c>
      <c r="C102" s="89" t="s">
        <v>296</v>
      </c>
      <c r="D102" s="91">
        <v>1</v>
      </c>
      <c r="E102" s="91">
        <v>1</v>
      </c>
      <c r="F102" s="91"/>
      <c r="G102" s="91"/>
      <c r="H102" s="91"/>
      <c r="I102" s="88">
        <v>3</v>
      </c>
      <c r="J102" s="92" t="s">
        <v>263</v>
      </c>
    </row>
    <row r="103" spans="1:10" ht="40.5" customHeight="1" x14ac:dyDescent="0.25">
      <c r="A103" s="88">
        <v>97</v>
      </c>
      <c r="B103" s="97" t="s">
        <v>151</v>
      </c>
      <c r="C103" s="89" t="s">
        <v>240</v>
      </c>
      <c r="D103" s="91">
        <v>0.41</v>
      </c>
      <c r="E103" s="91">
        <v>0.41</v>
      </c>
      <c r="F103" s="91"/>
      <c r="G103" s="91"/>
      <c r="H103" s="91"/>
      <c r="I103" s="88">
        <v>3</v>
      </c>
      <c r="J103" s="92" t="s">
        <v>263</v>
      </c>
    </row>
    <row r="104" spans="1:10" ht="103.5" customHeight="1" x14ac:dyDescent="0.25">
      <c r="A104" s="88">
        <v>98</v>
      </c>
      <c r="B104" s="97" t="s">
        <v>339</v>
      </c>
      <c r="C104" s="316" t="s">
        <v>340</v>
      </c>
      <c r="D104" s="91">
        <v>10.27</v>
      </c>
      <c r="E104" s="91">
        <v>7.26</v>
      </c>
      <c r="F104" s="91"/>
      <c r="G104" s="91"/>
      <c r="H104" s="91">
        <v>3.01</v>
      </c>
      <c r="I104" s="88">
        <v>3</v>
      </c>
      <c r="J104" s="93" t="s">
        <v>190</v>
      </c>
    </row>
    <row r="105" spans="1:10" ht="39.75" customHeight="1" x14ac:dyDescent="0.25">
      <c r="A105" s="88">
        <v>99</v>
      </c>
      <c r="B105" s="97" t="s">
        <v>341</v>
      </c>
      <c r="C105" s="89" t="s">
        <v>252</v>
      </c>
      <c r="D105" s="91">
        <v>2.6</v>
      </c>
      <c r="E105" s="91">
        <v>2.39</v>
      </c>
      <c r="F105" s="91">
        <v>0.21</v>
      </c>
      <c r="G105" s="91"/>
      <c r="H105" s="91"/>
      <c r="I105" s="88">
        <v>4</v>
      </c>
      <c r="J105" s="93" t="s">
        <v>190</v>
      </c>
    </row>
    <row r="106" spans="1:10" ht="39.75" customHeight="1" x14ac:dyDescent="0.25">
      <c r="A106" s="88">
        <v>100</v>
      </c>
      <c r="B106" s="97" t="s">
        <v>342</v>
      </c>
      <c r="C106" s="89" t="s">
        <v>252</v>
      </c>
      <c r="D106" s="91">
        <v>0.75</v>
      </c>
      <c r="E106" s="91">
        <v>0.75</v>
      </c>
      <c r="F106" s="91"/>
      <c r="G106" s="91"/>
      <c r="H106" s="91"/>
      <c r="I106" s="88">
        <v>5</v>
      </c>
      <c r="J106" s="93" t="s">
        <v>190</v>
      </c>
    </row>
    <row r="107" spans="1:10" ht="39.75" customHeight="1" x14ac:dyDescent="0.25">
      <c r="A107" s="88">
        <v>101</v>
      </c>
      <c r="B107" s="97" t="s">
        <v>343</v>
      </c>
      <c r="C107" s="89" t="s">
        <v>344</v>
      </c>
      <c r="D107" s="91">
        <v>12</v>
      </c>
      <c r="E107" s="91">
        <v>11</v>
      </c>
      <c r="F107" s="91"/>
      <c r="G107" s="91"/>
      <c r="H107" s="91">
        <v>1</v>
      </c>
      <c r="I107" s="88">
        <v>3</v>
      </c>
      <c r="J107" s="93" t="s">
        <v>190</v>
      </c>
    </row>
    <row r="108" spans="1:10" ht="51.75" customHeight="1" x14ac:dyDescent="0.25">
      <c r="A108" s="88">
        <v>102</v>
      </c>
      <c r="B108" s="97" t="s">
        <v>345</v>
      </c>
      <c r="C108" s="89" t="s">
        <v>230</v>
      </c>
      <c r="D108" s="91">
        <v>50.35</v>
      </c>
      <c r="E108" s="91"/>
      <c r="F108" s="91"/>
      <c r="G108" s="91"/>
      <c r="H108" s="91">
        <v>50.35</v>
      </c>
      <c r="I108" s="88">
        <v>9</v>
      </c>
      <c r="J108" s="93" t="s">
        <v>190</v>
      </c>
    </row>
    <row r="109" spans="1:10" ht="40.5" customHeight="1" x14ac:dyDescent="0.25">
      <c r="A109" s="88">
        <v>103</v>
      </c>
      <c r="B109" s="97" t="s">
        <v>346</v>
      </c>
      <c r="C109" s="89" t="s">
        <v>238</v>
      </c>
      <c r="D109" s="91">
        <v>3</v>
      </c>
      <c r="E109" s="91">
        <v>0.4</v>
      </c>
      <c r="F109" s="91"/>
      <c r="G109" s="91"/>
      <c r="H109" s="91">
        <v>2.6</v>
      </c>
      <c r="I109" s="88">
        <v>8</v>
      </c>
      <c r="J109" s="93" t="s">
        <v>190</v>
      </c>
    </row>
    <row r="110" spans="1:10" ht="41.25" customHeight="1" x14ac:dyDescent="0.25">
      <c r="A110" s="88">
        <v>104</v>
      </c>
      <c r="B110" s="97" t="s">
        <v>347</v>
      </c>
      <c r="C110" s="89" t="s">
        <v>227</v>
      </c>
      <c r="D110" s="91">
        <v>8</v>
      </c>
      <c r="E110" s="91">
        <v>8</v>
      </c>
      <c r="F110" s="91"/>
      <c r="G110" s="91"/>
      <c r="H110" s="91"/>
      <c r="I110" s="88">
        <v>10</v>
      </c>
      <c r="J110" s="93" t="s">
        <v>190</v>
      </c>
    </row>
    <row r="111" spans="1:10" ht="53.25" customHeight="1" x14ac:dyDescent="0.25">
      <c r="A111" s="88">
        <v>105</v>
      </c>
      <c r="B111" s="97" t="s">
        <v>348</v>
      </c>
      <c r="C111" s="89" t="s">
        <v>349</v>
      </c>
      <c r="D111" s="91">
        <v>261</v>
      </c>
      <c r="E111" s="91">
        <v>120.83000000000001</v>
      </c>
      <c r="F111" s="91">
        <v>0.39</v>
      </c>
      <c r="G111" s="91"/>
      <c r="H111" s="91">
        <v>139.78</v>
      </c>
      <c r="I111" s="88">
        <v>10</v>
      </c>
      <c r="J111" s="93" t="s">
        <v>190</v>
      </c>
    </row>
    <row r="112" spans="1:10" ht="39.75" customHeight="1" x14ac:dyDescent="0.25">
      <c r="A112" s="88">
        <v>106</v>
      </c>
      <c r="B112" s="97" t="s">
        <v>350</v>
      </c>
      <c r="C112" s="89" t="s">
        <v>351</v>
      </c>
      <c r="D112" s="91">
        <v>15</v>
      </c>
      <c r="E112" s="91"/>
      <c r="F112" s="91"/>
      <c r="G112" s="91"/>
      <c r="H112" s="91">
        <v>15</v>
      </c>
      <c r="I112" s="88">
        <v>3</v>
      </c>
      <c r="J112" s="93" t="s">
        <v>190</v>
      </c>
    </row>
    <row r="113" spans="1:10" ht="33" customHeight="1" x14ac:dyDescent="0.25">
      <c r="A113" s="88">
        <v>107</v>
      </c>
      <c r="B113" s="97" t="s">
        <v>352</v>
      </c>
      <c r="C113" s="89" t="s">
        <v>236</v>
      </c>
      <c r="D113" s="91">
        <v>164</v>
      </c>
      <c r="E113" s="91">
        <v>5.0199999999999996</v>
      </c>
      <c r="F113" s="91">
        <v>5.0199999999999996</v>
      </c>
      <c r="G113" s="91"/>
      <c r="H113" s="91">
        <v>153.95999999999998</v>
      </c>
      <c r="I113" s="88">
        <v>7</v>
      </c>
      <c r="J113" s="93" t="s">
        <v>190</v>
      </c>
    </row>
    <row r="114" spans="1:10" ht="48.75" customHeight="1" x14ac:dyDescent="0.25">
      <c r="A114" s="88">
        <v>108</v>
      </c>
      <c r="B114" s="97" t="s">
        <v>353</v>
      </c>
      <c r="C114" s="89" t="s">
        <v>354</v>
      </c>
      <c r="D114" s="91">
        <v>0.04</v>
      </c>
      <c r="E114" s="91">
        <v>0.04</v>
      </c>
      <c r="F114" s="91"/>
      <c r="G114" s="91"/>
      <c r="H114" s="91"/>
      <c r="I114" s="88">
        <v>3</v>
      </c>
      <c r="J114" s="93" t="s">
        <v>190</v>
      </c>
    </row>
    <row r="115" spans="1:10" ht="48.75" customHeight="1" x14ac:dyDescent="0.25">
      <c r="A115" s="88">
        <v>109</v>
      </c>
      <c r="B115" s="97" t="s">
        <v>355</v>
      </c>
      <c r="C115" s="89" t="s">
        <v>356</v>
      </c>
      <c r="D115" s="91">
        <v>31.98</v>
      </c>
      <c r="E115" s="91">
        <v>31.68</v>
      </c>
      <c r="F115" s="91"/>
      <c r="G115" s="91"/>
      <c r="H115" s="91">
        <v>0.30000000000000071</v>
      </c>
      <c r="I115" s="88">
        <v>10</v>
      </c>
      <c r="J115" s="93" t="s">
        <v>190</v>
      </c>
    </row>
    <row r="116" spans="1:10" ht="48.75" customHeight="1" x14ac:dyDescent="0.25">
      <c r="A116" s="88">
        <v>110</v>
      </c>
      <c r="B116" s="97" t="s">
        <v>357</v>
      </c>
      <c r="C116" s="89" t="s">
        <v>230</v>
      </c>
      <c r="D116" s="91">
        <v>33.83</v>
      </c>
      <c r="E116" s="91">
        <v>31.39</v>
      </c>
      <c r="F116" s="91">
        <v>1.75</v>
      </c>
      <c r="G116" s="91"/>
      <c r="H116" s="91">
        <v>0.68999999999999773</v>
      </c>
      <c r="I116" s="88">
        <v>8</v>
      </c>
      <c r="J116" s="93" t="s">
        <v>190</v>
      </c>
    </row>
    <row r="117" spans="1:10" ht="48.75" customHeight="1" x14ac:dyDescent="0.25">
      <c r="A117" s="88">
        <v>111</v>
      </c>
      <c r="B117" s="97" t="s">
        <v>358</v>
      </c>
      <c r="C117" s="89" t="s">
        <v>227</v>
      </c>
      <c r="D117" s="91">
        <v>28.65</v>
      </c>
      <c r="E117" s="91">
        <v>13.86</v>
      </c>
      <c r="F117" s="91"/>
      <c r="G117" s="91"/>
      <c r="H117" s="91">
        <v>14.79</v>
      </c>
      <c r="I117" s="88">
        <v>3</v>
      </c>
      <c r="J117" s="93" t="s">
        <v>190</v>
      </c>
    </row>
    <row r="118" spans="1:10" ht="48.75" customHeight="1" x14ac:dyDescent="0.25">
      <c r="A118" s="88">
        <v>112</v>
      </c>
      <c r="B118" s="97" t="s">
        <v>359</v>
      </c>
      <c r="C118" s="89" t="s">
        <v>238</v>
      </c>
      <c r="D118" s="91">
        <v>24.29</v>
      </c>
      <c r="E118" s="91">
        <v>21.79</v>
      </c>
      <c r="F118" s="91">
        <v>1</v>
      </c>
      <c r="G118" s="91"/>
      <c r="H118" s="91">
        <v>1.5</v>
      </c>
      <c r="I118" s="88">
        <v>9</v>
      </c>
      <c r="J118" s="93" t="s">
        <v>190</v>
      </c>
    </row>
    <row r="119" spans="1:10" ht="33" customHeight="1" x14ac:dyDescent="0.25">
      <c r="A119" s="88">
        <v>113</v>
      </c>
      <c r="B119" s="97" t="s">
        <v>360</v>
      </c>
      <c r="C119" s="89" t="s">
        <v>230</v>
      </c>
      <c r="D119" s="91">
        <v>0.24000000000000002</v>
      </c>
      <c r="E119" s="91">
        <v>0.22000000000000003</v>
      </c>
      <c r="F119" s="91">
        <v>0.02</v>
      </c>
      <c r="G119" s="91"/>
      <c r="H119" s="91"/>
      <c r="I119" s="88">
        <v>3</v>
      </c>
      <c r="J119" s="93" t="s">
        <v>190</v>
      </c>
    </row>
    <row r="120" spans="1:10" ht="42.75" customHeight="1" x14ac:dyDescent="0.25">
      <c r="A120" s="88">
        <v>114</v>
      </c>
      <c r="B120" s="97" t="s">
        <v>361</v>
      </c>
      <c r="C120" s="89" t="s">
        <v>200</v>
      </c>
      <c r="D120" s="91">
        <v>2</v>
      </c>
      <c r="E120" s="91">
        <v>0.65</v>
      </c>
      <c r="F120" s="91"/>
      <c r="G120" s="91"/>
      <c r="H120" s="91">
        <v>1.35</v>
      </c>
      <c r="I120" s="88">
        <v>6</v>
      </c>
      <c r="J120" s="93" t="s">
        <v>190</v>
      </c>
    </row>
    <row r="121" spans="1:10" ht="42.75" customHeight="1" x14ac:dyDescent="0.25">
      <c r="A121" s="88">
        <v>115</v>
      </c>
      <c r="B121" s="97" t="s">
        <v>362</v>
      </c>
      <c r="C121" s="89" t="s">
        <v>363</v>
      </c>
      <c r="D121" s="91">
        <v>1.25</v>
      </c>
      <c r="E121" s="91">
        <v>1.25</v>
      </c>
      <c r="F121" s="91"/>
      <c r="G121" s="91"/>
      <c r="H121" s="91"/>
      <c r="I121" s="88">
        <v>3</v>
      </c>
      <c r="J121" s="92" t="s">
        <v>263</v>
      </c>
    </row>
    <row r="122" spans="1:10" ht="42.75" customHeight="1" x14ac:dyDescent="0.25">
      <c r="A122" s="88">
        <v>116</v>
      </c>
      <c r="B122" s="97" t="s">
        <v>364</v>
      </c>
      <c r="C122" s="89" t="s">
        <v>363</v>
      </c>
      <c r="D122" s="91">
        <v>2.25</v>
      </c>
      <c r="E122" s="91">
        <v>2.25</v>
      </c>
      <c r="F122" s="91"/>
      <c r="G122" s="91"/>
      <c r="H122" s="91"/>
      <c r="I122" s="88">
        <v>3</v>
      </c>
      <c r="J122" s="92" t="s">
        <v>263</v>
      </c>
    </row>
    <row r="123" spans="1:10" ht="52.5" customHeight="1" x14ac:dyDescent="0.25">
      <c r="A123" s="88">
        <v>117</v>
      </c>
      <c r="B123" s="97" t="s">
        <v>365</v>
      </c>
      <c r="C123" s="89" t="s">
        <v>366</v>
      </c>
      <c r="D123" s="91">
        <v>3.3000000000000003</v>
      </c>
      <c r="E123" s="91">
        <v>3.2</v>
      </c>
      <c r="F123" s="91"/>
      <c r="G123" s="91"/>
      <c r="H123" s="91">
        <v>0.10000000000000009</v>
      </c>
      <c r="I123" s="88">
        <v>5</v>
      </c>
      <c r="J123" s="93" t="s">
        <v>190</v>
      </c>
    </row>
    <row r="124" spans="1:10" ht="63" customHeight="1" x14ac:dyDescent="0.25">
      <c r="A124" s="88">
        <v>118</v>
      </c>
      <c r="B124" s="97" t="s">
        <v>367</v>
      </c>
      <c r="C124" s="89" t="s">
        <v>368</v>
      </c>
      <c r="D124" s="91">
        <v>0.5</v>
      </c>
      <c r="E124" s="91">
        <v>0.5</v>
      </c>
      <c r="F124" s="91"/>
      <c r="G124" s="91"/>
      <c r="H124" s="91"/>
      <c r="I124" s="88">
        <v>7</v>
      </c>
      <c r="J124" s="93" t="s">
        <v>190</v>
      </c>
    </row>
    <row r="125" spans="1:10" ht="63" customHeight="1" x14ac:dyDescent="0.25">
      <c r="A125" s="88">
        <v>119</v>
      </c>
      <c r="B125" s="97" t="s">
        <v>369</v>
      </c>
      <c r="C125" s="89" t="s">
        <v>368</v>
      </c>
      <c r="D125" s="91">
        <v>0.5</v>
      </c>
      <c r="E125" s="91">
        <v>0.5</v>
      </c>
      <c r="F125" s="91"/>
      <c r="G125" s="91"/>
      <c r="H125" s="91"/>
      <c r="I125" s="88">
        <v>6</v>
      </c>
      <c r="J125" s="93" t="s">
        <v>190</v>
      </c>
    </row>
    <row r="126" spans="1:10" ht="47.25" x14ac:dyDescent="0.25">
      <c r="A126" s="88">
        <v>120</v>
      </c>
      <c r="B126" s="97" t="s">
        <v>370</v>
      </c>
      <c r="C126" s="89" t="s">
        <v>371</v>
      </c>
      <c r="D126" s="91">
        <v>0.05</v>
      </c>
      <c r="E126" s="91">
        <v>0.05</v>
      </c>
      <c r="F126" s="91"/>
      <c r="G126" s="91"/>
      <c r="H126" s="91"/>
      <c r="I126" s="88">
        <v>6</v>
      </c>
      <c r="J126" s="93" t="s">
        <v>190</v>
      </c>
    </row>
    <row r="127" spans="1:10" ht="47.25" x14ac:dyDescent="0.25">
      <c r="A127" s="88">
        <v>121</v>
      </c>
      <c r="B127" s="97" t="s">
        <v>372</v>
      </c>
      <c r="C127" s="89" t="s">
        <v>368</v>
      </c>
      <c r="D127" s="91">
        <v>0.2</v>
      </c>
      <c r="E127" s="91">
        <v>0.2</v>
      </c>
      <c r="F127" s="91"/>
      <c r="G127" s="91"/>
      <c r="H127" s="91"/>
      <c r="I127" s="88">
        <v>3</v>
      </c>
      <c r="J127" s="93" t="s">
        <v>190</v>
      </c>
    </row>
    <row r="128" spans="1:10" ht="63" customHeight="1" x14ac:dyDescent="0.25">
      <c r="A128" s="88">
        <v>122</v>
      </c>
      <c r="B128" s="97" t="s">
        <v>373</v>
      </c>
      <c r="C128" s="89" t="s">
        <v>368</v>
      </c>
      <c r="D128" s="91">
        <v>0.08</v>
      </c>
      <c r="E128" s="91">
        <v>0.08</v>
      </c>
      <c r="F128" s="91"/>
      <c r="G128" s="91"/>
      <c r="H128" s="91"/>
      <c r="I128" s="88">
        <v>10</v>
      </c>
      <c r="J128" s="93" t="s">
        <v>190</v>
      </c>
    </row>
    <row r="129" spans="1:10" ht="37.5" customHeight="1" x14ac:dyDescent="0.25">
      <c r="A129" s="88">
        <v>123</v>
      </c>
      <c r="B129" s="97" t="s">
        <v>374</v>
      </c>
      <c r="C129" s="89" t="s">
        <v>375</v>
      </c>
      <c r="D129" s="91">
        <v>0.01</v>
      </c>
      <c r="E129" s="91">
        <v>0.01</v>
      </c>
      <c r="F129" s="91"/>
      <c r="G129" s="91"/>
      <c r="H129" s="91"/>
      <c r="I129" s="88">
        <v>7</v>
      </c>
      <c r="J129" s="93" t="s">
        <v>190</v>
      </c>
    </row>
    <row r="130" spans="1:10" ht="69" customHeight="1" x14ac:dyDescent="0.25">
      <c r="A130" s="88">
        <v>124</v>
      </c>
      <c r="B130" s="97" t="s">
        <v>376</v>
      </c>
      <c r="C130" s="89" t="s">
        <v>377</v>
      </c>
      <c r="D130" s="91">
        <v>1.5999999999999999</v>
      </c>
      <c r="E130" s="91">
        <v>1.5999999999999999</v>
      </c>
      <c r="F130" s="91"/>
      <c r="G130" s="91"/>
      <c r="H130" s="91"/>
      <c r="I130" s="88">
        <v>4</v>
      </c>
      <c r="J130" s="93" t="s">
        <v>190</v>
      </c>
    </row>
    <row r="131" spans="1:10" s="325" customFormat="1" ht="22.5" customHeight="1" x14ac:dyDescent="0.2">
      <c r="A131" s="321"/>
      <c r="B131" s="322" t="s">
        <v>378</v>
      </c>
      <c r="C131" s="323"/>
      <c r="D131" s="324">
        <f>SUM(D7:D130)</f>
        <v>1103.9399999999998</v>
      </c>
      <c r="E131" s="324">
        <f t="shared" ref="E131:H131" si="0">SUM(E7:E130)</f>
        <v>583.5100000000001</v>
      </c>
      <c r="F131" s="324">
        <f t="shared" si="0"/>
        <v>22.4</v>
      </c>
      <c r="G131" s="324">
        <f t="shared" si="0"/>
        <v>1.05</v>
      </c>
      <c r="H131" s="324">
        <f t="shared" si="0"/>
        <v>496.98000000000008</v>
      </c>
      <c r="I131" s="321"/>
      <c r="J131" s="322"/>
    </row>
  </sheetData>
  <mergeCells count="9">
    <mergeCell ref="A2:J2"/>
    <mergeCell ref="A3:J3"/>
    <mergeCell ref="A5:A6"/>
    <mergeCell ref="B5:B6"/>
    <mergeCell ref="C5:C6"/>
    <mergeCell ref="D5:D6"/>
    <mergeCell ref="E5:H5"/>
    <mergeCell ref="J5:J6"/>
    <mergeCell ref="I5:I6"/>
  </mergeCells>
  <pageMargins left="0.7" right="0.2" top="0.5" bottom="0.5" header="0.3" footer="0.3"/>
  <pageSetup paperSize="9" orientation="landscape" r:id="rId1"/>
  <headerFooter>
    <oddHeader>&amp;C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topLeftCell="A145" workbookViewId="0">
      <selection activeCell="J1" sqref="J1"/>
    </sheetView>
  </sheetViews>
  <sheetFormatPr defaultRowHeight="15.75" x14ac:dyDescent="0.25"/>
  <cols>
    <col min="1" max="1" width="5.5" style="1" customWidth="1"/>
    <col min="2" max="2" width="30.375" customWidth="1"/>
    <col min="3" max="3" width="14" customWidth="1"/>
    <col min="4" max="4" width="8.375" style="336" customWidth="1"/>
    <col min="5" max="5" width="7.75" style="336" customWidth="1"/>
    <col min="6" max="6" width="6.875" style="336" customWidth="1"/>
    <col min="7" max="7" width="6.375" style="336" customWidth="1"/>
    <col min="8" max="8" width="7.25" style="336" customWidth="1"/>
    <col min="9" max="9" width="10.75" style="384" customWidth="1"/>
    <col min="10" max="10" width="24.5" style="21" customWidth="1"/>
  </cols>
  <sheetData>
    <row r="1" spans="1:10" x14ac:dyDescent="0.25">
      <c r="J1" s="315" t="s">
        <v>2102</v>
      </c>
    </row>
    <row r="2" spans="1:10" ht="38.25" customHeight="1" x14ac:dyDescent="0.25">
      <c r="A2" s="557" t="s">
        <v>2083</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21.75" customHeight="1" x14ac:dyDescent="0.25">
      <c r="A5" s="560" t="s">
        <v>0</v>
      </c>
      <c r="B5" s="561" t="s">
        <v>28</v>
      </c>
      <c r="C5" s="561" t="s">
        <v>29</v>
      </c>
      <c r="D5" s="561" t="s">
        <v>30</v>
      </c>
      <c r="E5" s="560" t="s">
        <v>10</v>
      </c>
      <c r="F5" s="560"/>
      <c r="G5" s="560"/>
      <c r="H5" s="560"/>
      <c r="I5" s="581" t="s">
        <v>380</v>
      </c>
      <c r="J5" s="560" t="s">
        <v>7</v>
      </c>
    </row>
    <row r="6" spans="1:10" ht="71.25" customHeight="1" x14ac:dyDescent="0.25">
      <c r="A6" s="560"/>
      <c r="B6" s="560"/>
      <c r="C6" s="560"/>
      <c r="D6" s="560"/>
      <c r="E6" s="300" t="s">
        <v>31</v>
      </c>
      <c r="F6" s="299" t="s">
        <v>1</v>
      </c>
      <c r="G6" s="300" t="s">
        <v>12</v>
      </c>
      <c r="H6" s="339" t="s">
        <v>379</v>
      </c>
      <c r="I6" s="582"/>
      <c r="J6" s="560"/>
    </row>
    <row r="7" spans="1:10" s="112" customFormat="1" ht="31.5" x14ac:dyDescent="0.25">
      <c r="A7" s="107">
        <v>1</v>
      </c>
      <c r="B7" s="108" t="s">
        <v>381</v>
      </c>
      <c r="C7" s="109" t="s">
        <v>382</v>
      </c>
      <c r="D7" s="331">
        <v>0.15</v>
      </c>
      <c r="E7" s="331">
        <v>0.15</v>
      </c>
      <c r="F7" s="107"/>
      <c r="G7" s="107"/>
      <c r="H7" s="107"/>
      <c r="I7" s="385">
        <v>4</v>
      </c>
      <c r="J7" s="111" t="s">
        <v>383</v>
      </c>
    </row>
    <row r="8" spans="1:10" s="112" customFormat="1" ht="31.5" x14ac:dyDescent="0.25">
      <c r="A8" s="107">
        <v>2</v>
      </c>
      <c r="B8" s="108" t="s">
        <v>381</v>
      </c>
      <c r="C8" s="109" t="s">
        <v>384</v>
      </c>
      <c r="D8" s="331">
        <v>0.2</v>
      </c>
      <c r="E8" s="331">
        <v>0.2</v>
      </c>
      <c r="F8" s="107"/>
      <c r="G8" s="107"/>
      <c r="H8" s="107"/>
      <c r="I8" s="385">
        <v>4</v>
      </c>
      <c r="J8" s="111" t="s">
        <v>383</v>
      </c>
    </row>
    <row r="9" spans="1:10" s="112" customFormat="1" ht="31.5" x14ac:dyDescent="0.25">
      <c r="A9" s="107">
        <v>3</v>
      </c>
      <c r="B9" s="108" t="s">
        <v>381</v>
      </c>
      <c r="C9" s="109" t="s">
        <v>385</v>
      </c>
      <c r="D9" s="331">
        <v>0.1</v>
      </c>
      <c r="E9" s="331">
        <v>0.1</v>
      </c>
      <c r="F9" s="107"/>
      <c r="G9" s="107"/>
      <c r="H9" s="107"/>
      <c r="I9" s="385" t="s">
        <v>491</v>
      </c>
      <c r="J9" s="111" t="s">
        <v>383</v>
      </c>
    </row>
    <row r="10" spans="1:10" s="112" customFormat="1" ht="33" customHeight="1" x14ac:dyDescent="0.25">
      <c r="A10" s="107">
        <v>4</v>
      </c>
      <c r="B10" s="108" t="s">
        <v>386</v>
      </c>
      <c r="C10" s="109" t="s">
        <v>387</v>
      </c>
      <c r="D10" s="331">
        <v>0.2</v>
      </c>
      <c r="E10" s="331">
        <v>0.2</v>
      </c>
      <c r="F10" s="107"/>
      <c r="G10" s="107"/>
      <c r="H10" s="107"/>
      <c r="I10" s="385">
        <v>4</v>
      </c>
      <c r="J10" s="111" t="s">
        <v>383</v>
      </c>
    </row>
    <row r="11" spans="1:10" s="112" customFormat="1" ht="31.5" x14ac:dyDescent="0.25">
      <c r="A11" s="107">
        <v>5</v>
      </c>
      <c r="B11" s="113" t="s">
        <v>388</v>
      </c>
      <c r="C11" s="109" t="s">
        <v>382</v>
      </c>
      <c r="D11" s="331">
        <v>5</v>
      </c>
      <c r="E11" s="331">
        <v>5</v>
      </c>
      <c r="F11" s="107"/>
      <c r="G11" s="107"/>
      <c r="H11" s="107"/>
      <c r="I11" s="385">
        <v>6</v>
      </c>
      <c r="J11" s="111" t="s">
        <v>383</v>
      </c>
    </row>
    <row r="12" spans="1:10" s="112" customFormat="1" ht="31.5" x14ac:dyDescent="0.25">
      <c r="A12" s="577">
        <v>6</v>
      </c>
      <c r="B12" s="583" t="s">
        <v>389</v>
      </c>
      <c r="C12" s="109" t="s">
        <v>382</v>
      </c>
      <c r="D12" s="331">
        <v>5.7</v>
      </c>
      <c r="E12" s="331">
        <v>5.7</v>
      </c>
      <c r="F12" s="107"/>
      <c r="G12" s="107"/>
      <c r="H12" s="107"/>
      <c r="I12" s="385">
        <v>6</v>
      </c>
      <c r="J12" s="111" t="s">
        <v>383</v>
      </c>
    </row>
    <row r="13" spans="1:10" s="112" customFormat="1" ht="31.5" x14ac:dyDescent="0.25">
      <c r="A13" s="578"/>
      <c r="B13" s="584"/>
      <c r="C13" s="109" t="s">
        <v>387</v>
      </c>
      <c r="D13" s="331">
        <v>2.2999999999999998</v>
      </c>
      <c r="E13" s="331">
        <v>2.2999999999999998</v>
      </c>
      <c r="F13" s="107"/>
      <c r="G13" s="107"/>
      <c r="H13" s="107"/>
      <c r="I13" s="385">
        <v>6</v>
      </c>
      <c r="J13" s="111" t="s">
        <v>383</v>
      </c>
    </row>
    <row r="14" spans="1:10" s="112" customFormat="1" ht="31.5" x14ac:dyDescent="0.25">
      <c r="A14" s="107">
        <v>7</v>
      </c>
      <c r="B14" s="113" t="s">
        <v>389</v>
      </c>
      <c r="C14" s="109" t="s">
        <v>382</v>
      </c>
      <c r="D14" s="331">
        <v>3</v>
      </c>
      <c r="E14" s="331">
        <v>3</v>
      </c>
      <c r="F14" s="107"/>
      <c r="G14" s="107"/>
      <c r="H14" s="107"/>
      <c r="I14" s="385">
        <v>6</v>
      </c>
      <c r="J14" s="111" t="s">
        <v>383</v>
      </c>
    </row>
    <row r="15" spans="1:10" s="112" customFormat="1" ht="31.5" x14ac:dyDescent="0.25">
      <c r="A15" s="107">
        <v>8</v>
      </c>
      <c r="B15" s="108" t="s">
        <v>389</v>
      </c>
      <c r="C15" s="109" t="s">
        <v>382</v>
      </c>
      <c r="D15" s="331">
        <v>11.83</v>
      </c>
      <c r="E15" s="331">
        <v>11.83</v>
      </c>
      <c r="F15" s="107"/>
      <c r="G15" s="107"/>
      <c r="H15" s="107"/>
      <c r="I15" s="385">
        <v>6</v>
      </c>
      <c r="J15" s="111" t="s">
        <v>383</v>
      </c>
    </row>
    <row r="16" spans="1:10" s="112" customFormat="1" ht="31.5" x14ac:dyDescent="0.25">
      <c r="A16" s="107">
        <v>9</v>
      </c>
      <c r="B16" s="108" t="s">
        <v>389</v>
      </c>
      <c r="C16" s="109" t="s">
        <v>382</v>
      </c>
      <c r="D16" s="331">
        <v>25.1</v>
      </c>
      <c r="E16" s="331">
        <v>25.1</v>
      </c>
      <c r="F16" s="107"/>
      <c r="G16" s="107"/>
      <c r="H16" s="107"/>
      <c r="I16" s="385">
        <v>6</v>
      </c>
      <c r="J16" s="111" t="s">
        <v>383</v>
      </c>
    </row>
    <row r="17" spans="1:10" s="112" customFormat="1" ht="31.5" x14ac:dyDescent="0.25">
      <c r="A17" s="107">
        <v>10</v>
      </c>
      <c r="B17" s="108" t="s">
        <v>390</v>
      </c>
      <c r="C17" s="109" t="s">
        <v>391</v>
      </c>
      <c r="D17" s="332">
        <v>20</v>
      </c>
      <c r="E17" s="332">
        <v>20</v>
      </c>
      <c r="F17" s="107"/>
      <c r="G17" s="107"/>
      <c r="H17" s="107"/>
      <c r="I17" s="385">
        <v>6</v>
      </c>
      <c r="J17" s="111" t="s">
        <v>383</v>
      </c>
    </row>
    <row r="18" spans="1:10" s="112" customFormat="1" ht="69.75" customHeight="1" x14ac:dyDescent="0.25">
      <c r="A18" s="107">
        <v>11</v>
      </c>
      <c r="B18" s="108" t="s">
        <v>392</v>
      </c>
      <c r="C18" s="109" t="s">
        <v>391</v>
      </c>
      <c r="D18" s="332">
        <v>7</v>
      </c>
      <c r="E18" s="332">
        <v>7</v>
      </c>
      <c r="F18" s="107"/>
      <c r="G18" s="107"/>
      <c r="H18" s="107"/>
      <c r="I18" s="385">
        <v>6</v>
      </c>
      <c r="J18" s="111" t="s">
        <v>383</v>
      </c>
    </row>
    <row r="19" spans="1:10" s="112" customFormat="1" ht="39.75" customHeight="1" x14ac:dyDescent="0.25">
      <c r="A19" s="107">
        <v>12</v>
      </c>
      <c r="B19" s="108" t="s">
        <v>393</v>
      </c>
      <c r="C19" s="109" t="s">
        <v>394</v>
      </c>
      <c r="D19" s="331">
        <v>0.6</v>
      </c>
      <c r="E19" s="107">
        <v>0.4</v>
      </c>
      <c r="F19" s="107">
        <v>0.2</v>
      </c>
      <c r="G19" s="107"/>
      <c r="H19" s="107"/>
      <c r="I19" s="385">
        <v>8</v>
      </c>
      <c r="J19" s="111" t="s">
        <v>383</v>
      </c>
    </row>
    <row r="20" spans="1:10" s="112" customFormat="1" ht="31.5" x14ac:dyDescent="0.25">
      <c r="A20" s="107">
        <v>13</v>
      </c>
      <c r="B20" s="114" t="s">
        <v>395</v>
      </c>
      <c r="C20" s="109" t="s">
        <v>387</v>
      </c>
      <c r="D20" s="331">
        <v>2.2999999999999998</v>
      </c>
      <c r="E20" s="107">
        <v>2.2000000000000002</v>
      </c>
      <c r="F20" s="107">
        <v>0.1</v>
      </c>
      <c r="G20" s="107"/>
      <c r="H20" s="115"/>
      <c r="I20" s="385">
        <v>6</v>
      </c>
      <c r="J20" s="111" t="s">
        <v>383</v>
      </c>
    </row>
    <row r="21" spans="1:10" s="112" customFormat="1" x14ac:dyDescent="0.25">
      <c r="A21" s="577">
        <v>14</v>
      </c>
      <c r="B21" s="579" t="s">
        <v>396</v>
      </c>
      <c r="C21" s="109" t="s">
        <v>385</v>
      </c>
      <c r="D21" s="331">
        <v>1.05</v>
      </c>
      <c r="E21" s="107">
        <v>0.28999999999999998</v>
      </c>
      <c r="F21" s="107">
        <v>0.5</v>
      </c>
      <c r="G21" s="107"/>
      <c r="H21" s="115">
        <f>+D21-E21-F21</f>
        <v>0.26</v>
      </c>
      <c r="I21" s="385">
        <v>3</v>
      </c>
      <c r="J21" s="587" t="s">
        <v>383</v>
      </c>
    </row>
    <row r="22" spans="1:10" s="112" customFormat="1" x14ac:dyDescent="0.25">
      <c r="A22" s="585"/>
      <c r="B22" s="586"/>
      <c r="C22" s="109" t="s">
        <v>397</v>
      </c>
      <c r="D22" s="331">
        <v>0.8</v>
      </c>
      <c r="E22" s="107">
        <v>0.28999999999999998</v>
      </c>
      <c r="F22" s="107">
        <v>0.1</v>
      </c>
      <c r="G22" s="107"/>
      <c r="H22" s="115">
        <f>+D22-E22-F22</f>
        <v>0.41000000000000003</v>
      </c>
      <c r="I22" s="385">
        <v>3</v>
      </c>
      <c r="J22" s="588"/>
    </row>
    <row r="23" spans="1:10" s="112" customFormat="1" x14ac:dyDescent="0.25">
      <c r="A23" s="578"/>
      <c r="B23" s="580"/>
      <c r="C23" s="116" t="s">
        <v>398</v>
      </c>
      <c r="D23" s="331">
        <v>0.8</v>
      </c>
      <c r="E23" s="107">
        <v>0.28999999999999998</v>
      </c>
      <c r="F23" s="107">
        <v>0.2</v>
      </c>
      <c r="G23" s="107"/>
      <c r="H23" s="115">
        <f>+D23-E23-F23</f>
        <v>0.31</v>
      </c>
      <c r="I23" s="385">
        <v>3</v>
      </c>
      <c r="J23" s="589"/>
    </row>
    <row r="24" spans="1:10" s="112" customFormat="1" ht="52.5" customHeight="1" x14ac:dyDescent="0.25">
      <c r="A24" s="107">
        <v>15</v>
      </c>
      <c r="B24" s="108" t="s">
        <v>399</v>
      </c>
      <c r="C24" s="117" t="s">
        <v>398</v>
      </c>
      <c r="D24" s="331">
        <v>0.3</v>
      </c>
      <c r="E24" s="107">
        <v>0.3</v>
      </c>
      <c r="F24" s="107"/>
      <c r="G24" s="107"/>
      <c r="H24" s="107"/>
      <c r="I24" s="385">
        <v>3</v>
      </c>
      <c r="J24" s="111" t="s">
        <v>383</v>
      </c>
    </row>
    <row r="25" spans="1:10" s="112" customFormat="1" ht="56.25" customHeight="1" x14ac:dyDescent="0.25">
      <c r="A25" s="107">
        <v>16</v>
      </c>
      <c r="B25" s="116" t="s">
        <v>400</v>
      </c>
      <c r="C25" s="109" t="s">
        <v>394</v>
      </c>
      <c r="D25" s="332">
        <v>1.48</v>
      </c>
      <c r="E25" s="107">
        <v>0.48</v>
      </c>
      <c r="F25" s="107">
        <v>1</v>
      </c>
      <c r="G25" s="107"/>
      <c r="H25" s="107"/>
      <c r="I25" s="385">
        <v>7</v>
      </c>
      <c r="J25" s="111" t="s">
        <v>383</v>
      </c>
    </row>
    <row r="26" spans="1:10" s="112" customFormat="1" ht="34.5" customHeight="1" x14ac:dyDescent="0.25">
      <c r="A26" s="107">
        <v>17</v>
      </c>
      <c r="B26" s="116" t="s">
        <v>401</v>
      </c>
      <c r="C26" s="109" t="s">
        <v>402</v>
      </c>
      <c r="D26" s="332">
        <v>0.3</v>
      </c>
      <c r="E26" s="107">
        <v>0.2</v>
      </c>
      <c r="F26" s="107">
        <v>0.1</v>
      </c>
      <c r="G26" s="107"/>
      <c r="H26" s="107"/>
      <c r="I26" s="385">
        <v>5</v>
      </c>
      <c r="J26" s="111" t="s">
        <v>383</v>
      </c>
    </row>
    <row r="27" spans="1:10" s="112" customFormat="1" ht="51" customHeight="1" x14ac:dyDescent="0.25">
      <c r="A27" s="107">
        <v>18</v>
      </c>
      <c r="B27" s="116" t="s">
        <v>403</v>
      </c>
      <c r="C27" s="108" t="s">
        <v>404</v>
      </c>
      <c r="D27" s="332">
        <v>0.2</v>
      </c>
      <c r="E27" s="107">
        <v>0.2</v>
      </c>
      <c r="F27" s="107"/>
      <c r="G27" s="107"/>
      <c r="H27" s="107"/>
      <c r="I27" s="385">
        <v>5</v>
      </c>
      <c r="J27" s="111" t="s">
        <v>383</v>
      </c>
    </row>
    <row r="28" spans="1:10" s="112" customFormat="1" ht="31.5" x14ac:dyDescent="0.25">
      <c r="A28" s="577">
        <v>19</v>
      </c>
      <c r="B28" s="579" t="s">
        <v>405</v>
      </c>
      <c r="C28" s="109" t="s">
        <v>385</v>
      </c>
      <c r="D28" s="331">
        <v>0.4</v>
      </c>
      <c r="E28" s="331">
        <v>0.4</v>
      </c>
      <c r="F28" s="107"/>
      <c r="G28" s="107"/>
      <c r="H28" s="107"/>
      <c r="I28" s="385">
        <v>7</v>
      </c>
      <c r="J28" s="111" t="s">
        <v>383</v>
      </c>
    </row>
    <row r="29" spans="1:10" s="112" customFormat="1" ht="31.5" x14ac:dyDescent="0.25">
      <c r="A29" s="578"/>
      <c r="B29" s="580"/>
      <c r="C29" s="118" t="s">
        <v>384</v>
      </c>
      <c r="D29" s="331">
        <v>0.32</v>
      </c>
      <c r="E29" s="331">
        <v>0.32</v>
      </c>
      <c r="F29" s="107"/>
      <c r="G29" s="107"/>
      <c r="H29" s="107"/>
      <c r="I29" s="385">
        <v>7</v>
      </c>
      <c r="J29" s="111" t="s">
        <v>383</v>
      </c>
    </row>
    <row r="30" spans="1:10" s="112" customFormat="1" ht="31.5" x14ac:dyDescent="0.25">
      <c r="A30" s="107">
        <v>20</v>
      </c>
      <c r="B30" s="119" t="s">
        <v>2094</v>
      </c>
      <c r="C30" s="118" t="s">
        <v>406</v>
      </c>
      <c r="D30" s="331">
        <v>1.3</v>
      </c>
      <c r="E30" s="331">
        <v>0.8</v>
      </c>
      <c r="F30" s="107">
        <v>0.5</v>
      </c>
      <c r="G30" s="107"/>
      <c r="H30" s="107"/>
      <c r="I30" s="385">
        <v>3</v>
      </c>
      <c r="J30" s="111" t="s">
        <v>383</v>
      </c>
    </row>
    <row r="31" spans="1:10" s="112" customFormat="1" ht="37.5" customHeight="1" x14ac:dyDescent="0.25">
      <c r="A31" s="107">
        <v>21</v>
      </c>
      <c r="B31" s="119" t="s">
        <v>407</v>
      </c>
      <c r="C31" s="118" t="s">
        <v>387</v>
      </c>
      <c r="D31" s="331">
        <v>0.1</v>
      </c>
      <c r="E31" s="331"/>
      <c r="F31" s="107">
        <v>0.1</v>
      </c>
      <c r="G31" s="107"/>
      <c r="H31" s="107"/>
      <c r="I31" s="385">
        <v>3</v>
      </c>
      <c r="J31" s="111" t="s">
        <v>383</v>
      </c>
    </row>
    <row r="32" spans="1:10" s="112" customFormat="1" x14ac:dyDescent="0.25">
      <c r="A32" s="577">
        <v>22</v>
      </c>
      <c r="B32" s="590" t="s">
        <v>408</v>
      </c>
      <c r="C32" s="109" t="s">
        <v>387</v>
      </c>
      <c r="D32" s="331">
        <v>1.1000000000000001</v>
      </c>
      <c r="E32" s="331">
        <v>1.1000000000000001</v>
      </c>
      <c r="F32" s="107"/>
      <c r="G32" s="107"/>
      <c r="H32" s="107"/>
      <c r="I32" s="385">
        <v>8</v>
      </c>
      <c r="J32" s="587" t="s">
        <v>383</v>
      </c>
    </row>
    <row r="33" spans="1:10" s="112" customFormat="1" ht="28.5" customHeight="1" x14ac:dyDescent="0.25">
      <c r="A33" s="578"/>
      <c r="B33" s="590"/>
      <c r="C33" s="107" t="s">
        <v>406</v>
      </c>
      <c r="D33" s="331">
        <v>1.7</v>
      </c>
      <c r="E33" s="331">
        <v>1.7</v>
      </c>
      <c r="F33" s="107"/>
      <c r="G33" s="107"/>
      <c r="H33" s="107"/>
      <c r="I33" s="385">
        <v>8</v>
      </c>
      <c r="J33" s="589"/>
    </row>
    <row r="34" spans="1:10" s="112" customFormat="1" x14ac:dyDescent="0.25">
      <c r="A34" s="577">
        <v>23</v>
      </c>
      <c r="B34" s="579" t="s">
        <v>409</v>
      </c>
      <c r="C34" s="109" t="s">
        <v>385</v>
      </c>
      <c r="D34" s="331">
        <v>0.01</v>
      </c>
      <c r="E34" s="331">
        <v>0.01</v>
      </c>
      <c r="F34" s="107"/>
      <c r="G34" s="107"/>
      <c r="H34" s="107"/>
      <c r="I34" s="385">
        <v>4</v>
      </c>
      <c r="J34" s="587" t="s">
        <v>383</v>
      </c>
    </row>
    <row r="35" spans="1:10" s="112" customFormat="1" x14ac:dyDescent="0.25">
      <c r="A35" s="585"/>
      <c r="B35" s="586"/>
      <c r="C35" s="109" t="s">
        <v>391</v>
      </c>
      <c r="D35" s="331">
        <v>0.01</v>
      </c>
      <c r="E35" s="331">
        <v>0.01</v>
      </c>
      <c r="F35" s="107"/>
      <c r="G35" s="107"/>
      <c r="H35" s="107"/>
      <c r="I35" s="385">
        <v>4</v>
      </c>
      <c r="J35" s="588"/>
    </row>
    <row r="36" spans="1:10" s="112" customFormat="1" ht="51.75" customHeight="1" x14ac:dyDescent="0.25">
      <c r="A36" s="578"/>
      <c r="B36" s="580"/>
      <c r="C36" s="109" t="s">
        <v>391</v>
      </c>
      <c r="D36" s="331">
        <v>0.01</v>
      </c>
      <c r="E36" s="331">
        <v>0.01</v>
      </c>
      <c r="F36" s="107"/>
      <c r="G36" s="107"/>
      <c r="H36" s="107"/>
      <c r="I36" s="385">
        <v>4</v>
      </c>
      <c r="J36" s="589"/>
    </row>
    <row r="37" spans="1:10" s="112" customFormat="1" x14ac:dyDescent="0.25">
      <c r="A37" s="577">
        <v>24</v>
      </c>
      <c r="B37" s="579" t="s">
        <v>410</v>
      </c>
      <c r="C37" s="109" t="s">
        <v>402</v>
      </c>
      <c r="D37" s="331">
        <v>0.05</v>
      </c>
      <c r="E37" s="331">
        <v>0.05</v>
      </c>
      <c r="F37" s="107"/>
      <c r="G37" s="107"/>
      <c r="H37" s="107"/>
      <c r="I37" s="385">
        <v>4</v>
      </c>
      <c r="J37" s="587" t="s">
        <v>383</v>
      </c>
    </row>
    <row r="38" spans="1:10" s="112" customFormat="1" ht="21" customHeight="1" x14ac:dyDescent="0.25">
      <c r="A38" s="578"/>
      <c r="B38" s="580"/>
      <c r="C38" s="120" t="s">
        <v>382</v>
      </c>
      <c r="D38" s="331">
        <v>0.05</v>
      </c>
      <c r="E38" s="331">
        <v>0.05</v>
      </c>
      <c r="F38" s="107"/>
      <c r="G38" s="107"/>
      <c r="H38" s="107"/>
      <c r="I38" s="385">
        <v>4</v>
      </c>
      <c r="J38" s="589"/>
    </row>
    <row r="39" spans="1:10" s="112" customFormat="1" x14ac:dyDescent="0.25">
      <c r="A39" s="577">
        <v>25</v>
      </c>
      <c r="B39" s="579" t="s">
        <v>410</v>
      </c>
      <c r="C39" s="109" t="s">
        <v>387</v>
      </c>
      <c r="D39" s="331">
        <v>0.05</v>
      </c>
      <c r="E39" s="331">
        <v>0.05</v>
      </c>
      <c r="F39" s="107"/>
      <c r="G39" s="107"/>
      <c r="H39" s="107"/>
      <c r="I39" s="385">
        <v>4</v>
      </c>
      <c r="J39" s="587" t="s">
        <v>383</v>
      </c>
    </row>
    <row r="40" spans="1:10" s="112" customFormat="1" ht="24.75" customHeight="1" x14ac:dyDescent="0.25">
      <c r="A40" s="578"/>
      <c r="B40" s="580"/>
      <c r="C40" s="120" t="s">
        <v>404</v>
      </c>
      <c r="D40" s="331">
        <v>0.05</v>
      </c>
      <c r="E40" s="331">
        <v>0.05</v>
      </c>
      <c r="F40" s="107"/>
      <c r="G40" s="107"/>
      <c r="H40" s="107"/>
      <c r="I40" s="385">
        <v>4</v>
      </c>
      <c r="J40" s="589"/>
    </row>
    <row r="41" spans="1:10" s="112" customFormat="1" ht="31.5" x14ac:dyDescent="0.25">
      <c r="A41" s="107">
        <v>26</v>
      </c>
      <c r="B41" s="119" t="s">
        <v>411</v>
      </c>
      <c r="C41" s="120" t="s">
        <v>412</v>
      </c>
      <c r="D41" s="331">
        <v>0.23</v>
      </c>
      <c r="E41" s="331">
        <v>0.23</v>
      </c>
      <c r="F41" s="107"/>
      <c r="G41" s="107"/>
      <c r="H41" s="107"/>
      <c r="I41" s="385">
        <v>4</v>
      </c>
      <c r="J41" s="111" t="s">
        <v>383</v>
      </c>
    </row>
    <row r="42" spans="1:10" s="112" customFormat="1" x14ac:dyDescent="0.25">
      <c r="A42" s="577">
        <v>27</v>
      </c>
      <c r="B42" s="579" t="s">
        <v>413</v>
      </c>
      <c r="C42" s="109" t="s">
        <v>385</v>
      </c>
      <c r="D42" s="331">
        <v>0.15</v>
      </c>
      <c r="E42" s="331">
        <v>0.15</v>
      </c>
      <c r="F42" s="107"/>
      <c r="G42" s="107"/>
      <c r="H42" s="107"/>
      <c r="I42" s="385">
        <v>3</v>
      </c>
      <c r="J42" s="587" t="s">
        <v>383</v>
      </c>
    </row>
    <row r="43" spans="1:10" s="112" customFormat="1" x14ac:dyDescent="0.25">
      <c r="A43" s="585"/>
      <c r="B43" s="586"/>
      <c r="C43" s="120" t="s">
        <v>414</v>
      </c>
      <c r="D43" s="331">
        <v>0.17</v>
      </c>
      <c r="E43" s="331">
        <v>0.17</v>
      </c>
      <c r="F43" s="107"/>
      <c r="G43" s="107"/>
      <c r="H43" s="107"/>
      <c r="I43" s="385">
        <v>3</v>
      </c>
      <c r="J43" s="588"/>
    </row>
    <row r="44" spans="1:10" s="112" customFormat="1" x14ac:dyDescent="0.25">
      <c r="A44" s="585"/>
      <c r="B44" s="586"/>
      <c r="C44" s="120" t="s">
        <v>415</v>
      </c>
      <c r="D44" s="331">
        <v>0.14000000000000001</v>
      </c>
      <c r="E44" s="331">
        <v>0.14000000000000001</v>
      </c>
      <c r="F44" s="107"/>
      <c r="G44" s="107"/>
      <c r="H44" s="107"/>
      <c r="I44" s="385">
        <v>3</v>
      </c>
      <c r="J44" s="588"/>
    </row>
    <row r="45" spans="1:10" s="112" customFormat="1" x14ac:dyDescent="0.25">
      <c r="A45" s="585"/>
      <c r="B45" s="586"/>
      <c r="C45" s="120" t="s">
        <v>416</v>
      </c>
      <c r="D45" s="331">
        <v>0.14000000000000001</v>
      </c>
      <c r="E45" s="331">
        <v>0.14000000000000001</v>
      </c>
      <c r="F45" s="107"/>
      <c r="G45" s="107"/>
      <c r="H45" s="107"/>
      <c r="I45" s="385">
        <v>3</v>
      </c>
      <c r="J45" s="588"/>
    </row>
    <row r="46" spans="1:10" s="112" customFormat="1" x14ac:dyDescent="0.25">
      <c r="A46" s="578"/>
      <c r="B46" s="580"/>
      <c r="C46" s="109" t="s">
        <v>391</v>
      </c>
      <c r="D46" s="331">
        <v>0.15</v>
      </c>
      <c r="E46" s="331">
        <v>0.15</v>
      </c>
      <c r="F46" s="107"/>
      <c r="G46" s="107"/>
      <c r="H46" s="107"/>
      <c r="I46" s="385">
        <v>3</v>
      </c>
      <c r="J46" s="589"/>
    </row>
    <row r="47" spans="1:10" s="112" customFormat="1" x14ac:dyDescent="0.25">
      <c r="A47" s="577">
        <v>28</v>
      </c>
      <c r="B47" s="579" t="s">
        <v>417</v>
      </c>
      <c r="C47" s="120" t="s">
        <v>404</v>
      </c>
      <c r="D47" s="331">
        <v>0.04</v>
      </c>
      <c r="E47" s="331">
        <v>0.04</v>
      </c>
      <c r="F47" s="107"/>
      <c r="G47" s="107"/>
      <c r="H47" s="107"/>
      <c r="I47" s="385">
        <v>6</v>
      </c>
      <c r="J47" s="587" t="s">
        <v>383</v>
      </c>
    </row>
    <row r="48" spans="1:10" s="112" customFormat="1" x14ac:dyDescent="0.25">
      <c r="A48" s="585"/>
      <c r="B48" s="586"/>
      <c r="C48" s="120" t="s">
        <v>382</v>
      </c>
      <c r="D48" s="331">
        <v>0.04</v>
      </c>
      <c r="E48" s="331">
        <v>0.04</v>
      </c>
      <c r="F48" s="107"/>
      <c r="G48" s="107"/>
      <c r="H48" s="107"/>
      <c r="I48" s="385">
        <v>6</v>
      </c>
      <c r="J48" s="588"/>
    </row>
    <row r="49" spans="1:10" s="112" customFormat="1" x14ac:dyDescent="0.25">
      <c r="A49" s="585"/>
      <c r="B49" s="586"/>
      <c r="C49" s="109" t="s">
        <v>418</v>
      </c>
      <c r="D49" s="331">
        <v>0.04</v>
      </c>
      <c r="E49" s="331">
        <v>0.04</v>
      </c>
      <c r="F49" s="107"/>
      <c r="G49" s="107"/>
      <c r="H49" s="107"/>
      <c r="I49" s="385">
        <v>6</v>
      </c>
      <c r="J49" s="588"/>
    </row>
    <row r="50" spans="1:10" s="112" customFormat="1" x14ac:dyDescent="0.25">
      <c r="A50" s="585"/>
      <c r="B50" s="586"/>
      <c r="C50" s="109" t="s">
        <v>385</v>
      </c>
      <c r="D50" s="331">
        <v>0.04</v>
      </c>
      <c r="E50" s="331">
        <v>0.04</v>
      </c>
      <c r="F50" s="107"/>
      <c r="G50" s="107"/>
      <c r="H50" s="107"/>
      <c r="I50" s="385">
        <v>6</v>
      </c>
      <c r="J50" s="588"/>
    </row>
    <row r="51" spans="1:10" s="112" customFormat="1" x14ac:dyDescent="0.25">
      <c r="A51" s="578"/>
      <c r="B51" s="580"/>
      <c r="C51" s="109" t="s">
        <v>387</v>
      </c>
      <c r="D51" s="331">
        <v>0.04</v>
      </c>
      <c r="E51" s="331">
        <v>0.04</v>
      </c>
      <c r="F51" s="107"/>
      <c r="G51" s="107"/>
      <c r="H51" s="107"/>
      <c r="I51" s="385">
        <v>6</v>
      </c>
      <c r="J51" s="589"/>
    </row>
    <row r="52" spans="1:10" s="112" customFormat="1" x14ac:dyDescent="0.25">
      <c r="A52" s="577">
        <v>29</v>
      </c>
      <c r="B52" s="579" t="s">
        <v>419</v>
      </c>
      <c r="C52" s="120" t="s">
        <v>398</v>
      </c>
      <c r="D52" s="331">
        <v>0.01</v>
      </c>
      <c r="E52" s="331">
        <v>0.01</v>
      </c>
      <c r="F52" s="107"/>
      <c r="G52" s="107"/>
      <c r="H52" s="107"/>
      <c r="I52" s="385">
        <v>6</v>
      </c>
      <c r="J52" s="587" t="s">
        <v>383</v>
      </c>
    </row>
    <row r="53" spans="1:10" s="112" customFormat="1" x14ac:dyDescent="0.25">
      <c r="A53" s="585"/>
      <c r="B53" s="586"/>
      <c r="C53" s="109" t="s">
        <v>394</v>
      </c>
      <c r="D53" s="331">
        <v>0.01</v>
      </c>
      <c r="E53" s="331">
        <v>0.01</v>
      </c>
      <c r="F53" s="107"/>
      <c r="G53" s="107"/>
      <c r="H53" s="107"/>
      <c r="I53" s="385">
        <v>6</v>
      </c>
      <c r="J53" s="588"/>
    </row>
    <row r="54" spans="1:10" s="112" customFormat="1" x14ac:dyDescent="0.25">
      <c r="A54" s="585"/>
      <c r="B54" s="586"/>
      <c r="C54" s="120" t="s">
        <v>415</v>
      </c>
      <c r="D54" s="331">
        <v>0.01</v>
      </c>
      <c r="E54" s="331">
        <v>0.01</v>
      </c>
      <c r="F54" s="107"/>
      <c r="G54" s="107"/>
      <c r="H54" s="107"/>
      <c r="I54" s="385">
        <v>6</v>
      </c>
      <c r="J54" s="588"/>
    </row>
    <row r="55" spans="1:10" s="112" customFormat="1" x14ac:dyDescent="0.25">
      <c r="A55" s="585"/>
      <c r="B55" s="586"/>
      <c r="C55" s="109" t="s">
        <v>420</v>
      </c>
      <c r="D55" s="331">
        <v>0.01</v>
      </c>
      <c r="E55" s="331">
        <v>0.01</v>
      </c>
      <c r="F55" s="107"/>
      <c r="G55" s="107"/>
      <c r="H55" s="107"/>
      <c r="I55" s="385">
        <v>6</v>
      </c>
      <c r="J55" s="588"/>
    </row>
    <row r="56" spans="1:10" s="112" customFormat="1" x14ac:dyDescent="0.25">
      <c r="A56" s="585"/>
      <c r="B56" s="586"/>
      <c r="C56" s="109" t="s">
        <v>402</v>
      </c>
      <c r="D56" s="331">
        <v>0.01</v>
      </c>
      <c r="E56" s="331">
        <v>0.01</v>
      </c>
      <c r="F56" s="107"/>
      <c r="G56" s="107"/>
      <c r="H56" s="107"/>
      <c r="I56" s="385">
        <v>6</v>
      </c>
      <c r="J56" s="588"/>
    </row>
    <row r="57" spans="1:10" s="112" customFormat="1" x14ac:dyDescent="0.25">
      <c r="A57" s="578"/>
      <c r="B57" s="580"/>
      <c r="C57" s="109" t="s">
        <v>397</v>
      </c>
      <c r="D57" s="331">
        <v>0.01</v>
      </c>
      <c r="E57" s="331">
        <v>0.01</v>
      </c>
      <c r="F57" s="107"/>
      <c r="G57" s="107"/>
      <c r="H57" s="107"/>
      <c r="I57" s="385">
        <v>6</v>
      </c>
      <c r="J57" s="589"/>
    </row>
    <row r="58" spans="1:10" s="112" customFormat="1" x14ac:dyDescent="0.25">
      <c r="A58" s="577">
        <v>30</v>
      </c>
      <c r="B58" s="579" t="s">
        <v>421</v>
      </c>
      <c r="C58" s="109" t="s">
        <v>418</v>
      </c>
      <c r="D58" s="331">
        <v>0.06</v>
      </c>
      <c r="E58" s="331">
        <v>0.06</v>
      </c>
      <c r="F58" s="107"/>
      <c r="G58" s="107"/>
      <c r="H58" s="107"/>
      <c r="I58" s="385">
        <v>5</v>
      </c>
      <c r="J58" s="587" t="s">
        <v>383</v>
      </c>
    </row>
    <row r="59" spans="1:10" s="112" customFormat="1" x14ac:dyDescent="0.25">
      <c r="A59" s="585"/>
      <c r="B59" s="586"/>
      <c r="C59" s="109" t="s">
        <v>387</v>
      </c>
      <c r="D59" s="331">
        <v>7.0000000000000007E-2</v>
      </c>
      <c r="E59" s="331">
        <v>7.0000000000000007E-2</v>
      </c>
      <c r="F59" s="107"/>
      <c r="G59" s="107"/>
      <c r="H59" s="107"/>
      <c r="I59" s="385">
        <v>5</v>
      </c>
      <c r="J59" s="588"/>
    </row>
    <row r="60" spans="1:10" s="112" customFormat="1" x14ac:dyDescent="0.25">
      <c r="A60" s="585"/>
      <c r="B60" s="586"/>
      <c r="C60" s="120" t="s">
        <v>415</v>
      </c>
      <c r="D60" s="331">
        <v>0.06</v>
      </c>
      <c r="E60" s="331">
        <v>0.06</v>
      </c>
      <c r="F60" s="107"/>
      <c r="G60" s="107"/>
      <c r="H60" s="107"/>
      <c r="I60" s="385">
        <v>5</v>
      </c>
      <c r="J60" s="588"/>
    </row>
    <row r="61" spans="1:10" s="112" customFormat="1" x14ac:dyDescent="0.25">
      <c r="A61" s="585"/>
      <c r="B61" s="586"/>
      <c r="C61" s="120" t="s">
        <v>414</v>
      </c>
      <c r="D61" s="331">
        <v>0.06</v>
      </c>
      <c r="E61" s="331">
        <v>0.06</v>
      </c>
      <c r="F61" s="107"/>
      <c r="G61" s="107"/>
      <c r="H61" s="107"/>
      <c r="I61" s="385">
        <v>5</v>
      </c>
      <c r="J61" s="588"/>
    </row>
    <row r="62" spans="1:10" s="112" customFormat="1" x14ac:dyDescent="0.25">
      <c r="A62" s="585"/>
      <c r="B62" s="586"/>
      <c r="C62" s="120" t="s">
        <v>384</v>
      </c>
      <c r="D62" s="331">
        <v>7.0000000000000007E-2</v>
      </c>
      <c r="E62" s="331">
        <v>7.0000000000000007E-2</v>
      </c>
      <c r="F62" s="107"/>
      <c r="G62" s="107"/>
      <c r="H62" s="107"/>
      <c r="I62" s="385">
        <v>5</v>
      </c>
      <c r="J62" s="588"/>
    </row>
    <row r="63" spans="1:10" s="112" customFormat="1" x14ac:dyDescent="0.25">
      <c r="A63" s="585"/>
      <c r="B63" s="586"/>
      <c r="C63" s="109" t="s">
        <v>385</v>
      </c>
      <c r="D63" s="331">
        <v>0.06</v>
      </c>
      <c r="E63" s="331">
        <v>0.06</v>
      </c>
      <c r="F63" s="107"/>
      <c r="G63" s="107"/>
      <c r="H63" s="107"/>
      <c r="I63" s="385">
        <v>5</v>
      </c>
      <c r="J63" s="588"/>
    </row>
    <row r="64" spans="1:10" s="112" customFormat="1" x14ac:dyDescent="0.25">
      <c r="A64" s="585"/>
      <c r="B64" s="586"/>
      <c r="C64" s="120" t="s">
        <v>404</v>
      </c>
      <c r="D64" s="331">
        <v>0.06</v>
      </c>
      <c r="E64" s="331">
        <v>0.06</v>
      </c>
      <c r="F64" s="107"/>
      <c r="G64" s="107"/>
      <c r="H64" s="107"/>
      <c r="I64" s="385">
        <v>5</v>
      </c>
      <c r="J64" s="588"/>
    </row>
    <row r="65" spans="1:10" s="112" customFormat="1" x14ac:dyDescent="0.25">
      <c r="A65" s="585"/>
      <c r="B65" s="586"/>
      <c r="C65" s="109" t="s">
        <v>397</v>
      </c>
      <c r="D65" s="331">
        <v>0.06</v>
      </c>
      <c r="E65" s="331">
        <v>0.06</v>
      </c>
      <c r="F65" s="107"/>
      <c r="G65" s="107"/>
      <c r="H65" s="107"/>
      <c r="I65" s="385">
        <v>5</v>
      </c>
      <c r="J65" s="588"/>
    </row>
    <row r="66" spans="1:10" s="112" customFormat="1" x14ac:dyDescent="0.25">
      <c r="A66" s="585"/>
      <c r="B66" s="586"/>
      <c r="C66" s="109" t="s">
        <v>391</v>
      </c>
      <c r="D66" s="331">
        <v>0.06</v>
      </c>
      <c r="E66" s="331">
        <v>0.06</v>
      </c>
      <c r="F66" s="107"/>
      <c r="G66" s="107"/>
      <c r="H66" s="107"/>
      <c r="I66" s="385">
        <v>5</v>
      </c>
      <c r="J66" s="588"/>
    </row>
    <row r="67" spans="1:10" s="112" customFormat="1" x14ac:dyDescent="0.25">
      <c r="A67" s="585"/>
      <c r="B67" s="586"/>
      <c r="C67" s="120" t="s">
        <v>398</v>
      </c>
      <c r="D67" s="331">
        <v>0.06</v>
      </c>
      <c r="E67" s="331">
        <v>0.06</v>
      </c>
      <c r="F67" s="107"/>
      <c r="G67" s="107"/>
      <c r="H67" s="107"/>
      <c r="I67" s="385">
        <v>5</v>
      </c>
      <c r="J67" s="588"/>
    </row>
    <row r="68" spans="1:10" s="112" customFormat="1" x14ac:dyDescent="0.25">
      <c r="A68" s="585"/>
      <c r="B68" s="586"/>
      <c r="C68" s="120" t="s">
        <v>382</v>
      </c>
      <c r="D68" s="331">
        <v>0.06</v>
      </c>
      <c r="E68" s="331">
        <v>0.06</v>
      </c>
      <c r="F68" s="107"/>
      <c r="G68" s="107"/>
      <c r="H68" s="107"/>
      <c r="I68" s="385">
        <v>5</v>
      </c>
      <c r="J68" s="588"/>
    </row>
    <row r="69" spans="1:10" s="112" customFormat="1" x14ac:dyDescent="0.25">
      <c r="A69" s="585"/>
      <c r="B69" s="586"/>
      <c r="C69" s="109" t="s">
        <v>394</v>
      </c>
      <c r="D69" s="331">
        <v>0.06</v>
      </c>
      <c r="E69" s="331">
        <v>0.06</v>
      </c>
      <c r="F69" s="107"/>
      <c r="G69" s="107"/>
      <c r="H69" s="107"/>
      <c r="I69" s="385">
        <v>5</v>
      </c>
      <c r="J69" s="588"/>
    </row>
    <row r="70" spans="1:10" s="112" customFormat="1" x14ac:dyDescent="0.25">
      <c r="A70" s="585"/>
      <c r="B70" s="586"/>
      <c r="C70" s="120" t="s">
        <v>416</v>
      </c>
      <c r="D70" s="331">
        <v>0.06</v>
      </c>
      <c r="E70" s="331">
        <v>0.06</v>
      </c>
      <c r="F70" s="107"/>
      <c r="G70" s="107"/>
      <c r="H70" s="107"/>
      <c r="I70" s="385">
        <v>5</v>
      </c>
      <c r="J70" s="588"/>
    </row>
    <row r="71" spans="1:10" s="112" customFormat="1" x14ac:dyDescent="0.25">
      <c r="A71" s="585"/>
      <c r="B71" s="586"/>
      <c r="C71" s="120" t="s">
        <v>422</v>
      </c>
      <c r="D71" s="331">
        <v>0.06</v>
      </c>
      <c r="E71" s="331">
        <v>0.06</v>
      </c>
      <c r="F71" s="107"/>
      <c r="G71" s="107"/>
      <c r="H71" s="107"/>
      <c r="I71" s="385">
        <v>5</v>
      </c>
      <c r="J71" s="588"/>
    </row>
    <row r="72" spans="1:10" s="112" customFormat="1" x14ac:dyDescent="0.25">
      <c r="A72" s="585"/>
      <c r="B72" s="586"/>
      <c r="C72" s="109" t="s">
        <v>402</v>
      </c>
      <c r="D72" s="331">
        <v>0.06</v>
      </c>
      <c r="E72" s="331">
        <v>0.06</v>
      </c>
      <c r="F72" s="107"/>
      <c r="G72" s="107"/>
      <c r="H72" s="107"/>
      <c r="I72" s="385">
        <v>5</v>
      </c>
      <c r="J72" s="588"/>
    </row>
    <row r="73" spans="1:10" s="112" customFormat="1" x14ac:dyDescent="0.25">
      <c r="A73" s="585"/>
      <c r="B73" s="586"/>
      <c r="C73" s="120" t="s">
        <v>412</v>
      </c>
      <c r="D73" s="331">
        <v>0.06</v>
      </c>
      <c r="E73" s="331">
        <v>0.06</v>
      </c>
      <c r="F73" s="107"/>
      <c r="G73" s="107"/>
      <c r="H73" s="107"/>
      <c r="I73" s="385">
        <v>5</v>
      </c>
      <c r="J73" s="588"/>
    </row>
    <row r="74" spans="1:10" s="112" customFormat="1" x14ac:dyDescent="0.25">
      <c r="A74" s="578"/>
      <c r="B74" s="580"/>
      <c r="C74" s="109" t="s">
        <v>420</v>
      </c>
      <c r="D74" s="331">
        <v>0.06</v>
      </c>
      <c r="E74" s="331">
        <v>0.06</v>
      </c>
      <c r="F74" s="107"/>
      <c r="G74" s="107"/>
      <c r="H74" s="107"/>
      <c r="I74" s="385">
        <v>5</v>
      </c>
      <c r="J74" s="589"/>
    </row>
    <row r="75" spans="1:10" s="112" customFormat="1" ht="31.5" x14ac:dyDescent="0.25">
      <c r="A75" s="577">
        <v>31</v>
      </c>
      <c r="B75" s="579" t="s">
        <v>423</v>
      </c>
      <c r="C75" s="109" t="s">
        <v>387</v>
      </c>
      <c r="D75" s="331">
        <v>2.3E-2</v>
      </c>
      <c r="E75" s="331">
        <v>2.3E-2</v>
      </c>
      <c r="F75" s="107"/>
      <c r="G75" s="107"/>
      <c r="H75" s="107"/>
      <c r="I75" s="385">
        <v>5</v>
      </c>
      <c r="J75" s="111" t="s">
        <v>383</v>
      </c>
    </row>
    <row r="76" spans="1:10" s="112" customFormat="1" ht="39" customHeight="1" x14ac:dyDescent="0.25">
      <c r="A76" s="578"/>
      <c r="B76" s="580"/>
      <c r="C76" s="120" t="s">
        <v>404</v>
      </c>
      <c r="D76" s="331">
        <v>3.6999999999999998E-2</v>
      </c>
      <c r="E76" s="331">
        <v>3.6999999999999998E-2</v>
      </c>
      <c r="F76" s="107"/>
      <c r="G76" s="107"/>
      <c r="H76" s="107"/>
      <c r="I76" s="385">
        <v>5</v>
      </c>
      <c r="J76" s="111" t="s">
        <v>383</v>
      </c>
    </row>
    <row r="77" spans="1:10" s="112" customFormat="1" ht="31.5" x14ac:dyDescent="0.25">
      <c r="A77" s="107">
        <v>32</v>
      </c>
      <c r="B77" s="121" t="s">
        <v>424</v>
      </c>
      <c r="C77" s="109" t="s">
        <v>387</v>
      </c>
      <c r="D77" s="107">
        <v>0.1</v>
      </c>
      <c r="E77" s="107"/>
      <c r="F77" s="107">
        <v>0.1</v>
      </c>
      <c r="G77" s="107"/>
      <c r="H77" s="107"/>
      <c r="I77" s="385">
        <v>9</v>
      </c>
      <c r="J77" s="111" t="s">
        <v>383</v>
      </c>
    </row>
    <row r="78" spans="1:10" s="112" customFormat="1" ht="44.25" customHeight="1" x14ac:dyDescent="0.25">
      <c r="A78" s="107">
        <v>33</v>
      </c>
      <c r="B78" s="108" t="s">
        <v>425</v>
      </c>
      <c r="C78" s="116" t="s">
        <v>404</v>
      </c>
      <c r="D78" s="107">
        <v>0.36</v>
      </c>
      <c r="E78" s="107">
        <v>0.2</v>
      </c>
      <c r="F78" s="107">
        <v>0.16</v>
      </c>
      <c r="G78" s="107"/>
      <c r="H78" s="107"/>
      <c r="I78" s="385">
        <v>9</v>
      </c>
      <c r="J78" s="111" t="s">
        <v>383</v>
      </c>
    </row>
    <row r="79" spans="1:10" s="112" customFormat="1" ht="31.5" x14ac:dyDescent="0.25">
      <c r="A79" s="107">
        <v>34</v>
      </c>
      <c r="B79" s="121" t="s">
        <v>426</v>
      </c>
      <c r="C79" s="109" t="s">
        <v>420</v>
      </c>
      <c r="D79" s="331">
        <v>3.9</v>
      </c>
      <c r="E79" s="331">
        <v>3.9</v>
      </c>
      <c r="F79" s="107"/>
      <c r="G79" s="107"/>
      <c r="H79" s="107"/>
      <c r="I79" s="386">
        <v>3</v>
      </c>
      <c r="J79" s="111" t="s">
        <v>427</v>
      </c>
    </row>
    <row r="80" spans="1:10" s="112" customFormat="1" ht="39" customHeight="1" x14ac:dyDescent="0.25">
      <c r="A80" s="107">
        <v>35</v>
      </c>
      <c r="B80" s="303" t="s">
        <v>2097</v>
      </c>
      <c r="C80" s="117" t="s">
        <v>416</v>
      </c>
      <c r="D80" s="331">
        <v>0.26</v>
      </c>
      <c r="E80" s="331">
        <v>0.26</v>
      </c>
      <c r="F80" s="107"/>
      <c r="G80" s="107"/>
      <c r="H80" s="107"/>
      <c r="I80" s="386">
        <v>4</v>
      </c>
      <c r="J80" s="111" t="s">
        <v>428</v>
      </c>
    </row>
    <row r="81" spans="1:10" s="112" customFormat="1" ht="31.5" x14ac:dyDescent="0.25">
      <c r="A81" s="107">
        <v>36</v>
      </c>
      <c r="B81" s="108" t="s">
        <v>429</v>
      </c>
      <c r="C81" s="109" t="s">
        <v>385</v>
      </c>
      <c r="D81" s="331">
        <v>4.9000000000000004</v>
      </c>
      <c r="E81" s="331">
        <v>4.9000000000000004</v>
      </c>
      <c r="F81" s="107"/>
      <c r="G81" s="107"/>
      <c r="H81" s="107"/>
      <c r="I81" s="386" t="s">
        <v>488</v>
      </c>
      <c r="J81" s="111" t="s">
        <v>427</v>
      </c>
    </row>
    <row r="82" spans="1:10" s="112" customFormat="1" ht="36" customHeight="1" x14ac:dyDescent="0.25">
      <c r="A82" s="107">
        <v>37</v>
      </c>
      <c r="B82" s="108" t="s">
        <v>430</v>
      </c>
      <c r="C82" s="114" t="s">
        <v>414</v>
      </c>
      <c r="D82" s="331">
        <v>4.8</v>
      </c>
      <c r="E82" s="331">
        <v>4.8</v>
      </c>
      <c r="F82" s="107"/>
      <c r="G82" s="107"/>
      <c r="H82" s="107"/>
      <c r="I82" s="387" t="s">
        <v>489</v>
      </c>
      <c r="J82" s="111" t="s">
        <v>427</v>
      </c>
    </row>
    <row r="83" spans="1:10" s="112" customFormat="1" ht="39.75" customHeight="1" x14ac:dyDescent="0.25">
      <c r="A83" s="107">
        <v>38</v>
      </c>
      <c r="B83" s="108" t="s">
        <v>431</v>
      </c>
      <c r="C83" s="114" t="s">
        <v>404</v>
      </c>
      <c r="D83" s="331">
        <v>4.4000000000000004</v>
      </c>
      <c r="E83" s="331">
        <v>4.4000000000000004</v>
      </c>
      <c r="F83" s="107"/>
      <c r="G83" s="107"/>
      <c r="H83" s="107"/>
      <c r="I83" s="387" t="s">
        <v>489</v>
      </c>
      <c r="J83" s="111" t="s">
        <v>427</v>
      </c>
    </row>
    <row r="84" spans="1:10" s="112" customFormat="1" ht="31.5" x14ac:dyDescent="0.25">
      <c r="A84" s="107">
        <v>39</v>
      </c>
      <c r="B84" s="117" t="s">
        <v>432</v>
      </c>
      <c r="C84" s="109" t="s">
        <v>402</v>
      </c>
      <c r="D84" s="331">
        <v>0.3</v>
      </c>
      <c r="E84" s="331">
        <v>0.3</v>
      </c>
      <c r="F84" s="107"/>
      <c r="G84" s="107"/>
      <c r="H84" s="107"/>
      <c r="I84" s="387" t="s">
        <v>489</v>
      </c>
      <c r="J84" s="111" t="s">
        <v>428</v>
      </c>
    </row>
    <row r="85" spans="1:10" s="112" customFormat="1" ht="31.5" x14ac:dyDescent="0.25">
      <c r="A85" s="107">
        <v>40</v>
      </c>
      <c r="B85" s="117" t="s">
        <v>433</v>
      </c>
      <c r="C85" s="109" t="s">
        <v>402</v>
      </c>
      <c r="D85" s="331">
        <v>1</v>
      </c>
      <c r="E85" s="331">
        <v>1</v>
      </c>
      <c r="F85" s="107"/>
      <c r="G85" s="107"/>
      <c r="H85" s="107"/>
      <c r="I85" s="387" t="s">
        <v>489</v>
      </c>
      <c r="J85" s="111" t="s">
        <v>428</v>
      </c>
    </row>
    <row r="86" spans="1:10" s="112" customFormat="1" ht="36" customHeight="1" x14ac:dyDescent="0.25">
      <c r="A86" s="107">
        <v>41</v>
      </c>
      <c r="B86" s="303" t="s">
        <v>2095</v>
      </c>
      <c r="C86" s="109" t="s">
        <v>385</v>
      </c>
      <c r="D86" s="331">
        <v>1.1000000000000001</v>
      </c>
      <c r="E86" s="331">
        <v>1.1000000000000001</v>
      </c>
      <c r="F86" s="107"/>
      <c r="G86" s="107"/>
      <c r="H86" s="107"/>
      <c r="I86" s="386" t="s">
        <v>489</v>
      </c>
      <c r="J86" s="111" t="s">
        <v>428</v>
      </c>
    </row>
    <row r="87" spans="1:10" s="112" customFormat="1" ht="34.5" customHeight="1" x14ac:dyDescent="0.25">
      <c r="A87" s="107">
        <v>42</v>
      </c>
      <c r="B87" s="125" t="s">
        <v>2096</v>
      </c>
      <c r="C87" s="109" t="s">
        <v>385</v>
      </c>
      <c r="D87" s="331">
        <v>0.3</v>
      </c>
      <c r="E87" s="331">
        <v>0.3</v>
      </c>
      <c r="F87" s="107"/>
      <c r="G87" s="107"/>
      <c r="H87" s="107"/>
      <c r="I87" s="386" t="s">
        <v>489</v>
      </c>
      <c r="J87" s="111" t="s">
        <v>428</v>
      </c>
    </row>
    <row r="88" spans="1:10" s="112" customFormat="1" ht="31.5" x14ac:dyDescent="0.25">
      <c r="A88" s="107">
        <v>43</v>
      </c>
      <c r="B88" s="117" t="s">
        <v>434</v>
      </c>
      <c r="C88" s="114" t="s">
        <v>415</v>
      </c>
      <c r="D88" s="331">
        <v>5.5</v>
      </c>
      <c r="E88" s="331">
        <v>5.5</v>
      </c>
      <c r="F88" s="107"/>
      <c r="G88" s="107"/>
      <c r="H88" s="107"/>
      <c r="I88" s="387" t="s">
        <v>490</v>
      </c>
      <c r="J88" s="111" t="s">
        <v>427</v>
      </c>
    </row>
    <row r="89" spans="1:10" s="112" customFormat="1" ht="31.5" x14ac:dyDescent="0.25">
      <c r="A89" s="107">
        <v>44</v>
      </c>
      <c r="B89" s="117" t="s">
        <v>435</v>
      </c>
      <c r="C89" s="114" t="s">
        <v>415</v>
      </c>
      <c r="D89" s="331">
        <v>7.0000000000000007E-2</v>
      </c>
      <c r="E89" s="331">
        <v>7.0000000000000007E-2</v>
      </c>
      <c r="F89" s="107"/>
      <c r="G89" s="107"/>
      <c r="H89" s="107"/>
      <c r="I89" s="387" t="s">
        <v>489</v>
      </c>
      <c r="J89" s="111" t="s">
        <v>428</v>
      </c>
    </row>
    <row r="90" spans="1:10" s="112" customFormat="1" ht="31.5" x14ac:dyDescent="0.25">
      <c r="A90" s="107">
        <v>45</v>
      </c>
      <c r="B90" s="117" t="s">
        <v>436</v>
      </c>
      <c r="C90" s="114" t="s">
        <v>404</v>
      </c>
      <c r="D90" s="331">
        <v>4.5</v>
      </c>
      <c r="E90" s="331">
        <v>4.5</v>
      </c>
      <c r="F90" s="107"/>
      <c r="G90" s="107"/>
      <c r="H90" s="107"/>
      <c r="I90" s="387" t="s">
        <v>491</v>
      </c>
      <c r="J90" s="111" t="s">
        <v>427</v>
      </c>
    </row>
    <row r="91" spans="1:10" s="112" customFormat="1" ht="31.5" x14ac:dyDescent="0.25">
      <c r="A91" s="107">
        <v>46</v>
      </c>
      <c r="B91" s="117" t="s">
        <v>437</v>
      </c>
      <c r="C91" s="114" t="s">
        <v>415</v>
      </c>
      <c r="D91" s="331">
        <v>0.1</v>
      </c>
      <c r="E91" s="331">
        <v>0.1</v>
      </c>
      <c r="F91" s="107"/>
      <c r="G91" s="107"/>
      <c r="H91" s="107"/>
      <c r="I91" s="387" t="s">
        <v>489</v>
      </c>
      <c r="J91" s="111" t="s">
        <v>428</v>
      </c>
    </row>
    <row r="92" spans="1:10" s="112" customFormat="1" ht="31.5" x14ac:dyDescent="0.25">
      <c r="A92" s="107">
        <v>47</v>
      </c>
      <c r="B92" s="117" t="s">
        <v>438</v>
      </c>
      <c r="C92" s="114" t="s">
        <v>415</v>
      </c>
      <c r="D92" s="331">
        <v>2</v>
      </c>
      <c r="E92" s="331">
        <v>2</v>
      </c>
      <c r="F92" s="107"/>
      <c r="G92" s="107"/>
      <c r="H92" s="107"/>
      <c r="I92" s="387" t="s">
        <v>488</v>
      </c>
      <c r="J92" s="111" t="s">
        <v>428</v>
      </c>
    </row>
    <row r="93" spans="1:10" s="112" customFormat="1" ht="31.5" x14ac:dyDescent="0.25">
      <c r="A93" s="107">
        <v>48</v>
      </c>
      <c r="B93" s="117" t="s">
        <v>439</v>
      </c>
      <c r="C93" s="114" t="s">
        <v>398</v>
      </c>
      <c r="D93" s="331">
        <v>6</v>
      </c>
      <c r="E93" s="331">
        <v>6</v>
      </c>
      <c r="F93" s="107"/>
      <c r="G93" s="107"/>
      <c r="H93" s="107"/>
      <c r="I93" s="387" t="s">
        <v>492</v>
      </c>
      <c r="J93" s="111" t="s">
        <v>427</v>
      </c>
    </row>
    <row r="94" spans="1:10" s="112" customFormat="1" ht="31.5" x14ac:dyDescent="0.25">
      <c r="A94" s="107">
        <v>49</v>
      </c>
      <c r="B94" s="117" t="s">
        <v>440</v>
      </c>
      <c r="C94" s="114" t="s">
        <v>398</v>
      </c>
      <c r="D94" s="331">
        <v>0.6</v>
      </c>
      <c r="E94" s="331">
        <v>0.6</v>
      </c>
      <c r="F94" s="107"/>
      <c r="G94" s="107"/>
      <c r="H94" s="107"/>
      <c r="I94" s="387" t="s">
        <v>490</v>
      </c>
      <c r="J94" s="111" t="s">
        <v>428</v>
      </c>
    </row>
    <row r="95" spans="1:10" s="112" customFormat="1" ht="31.5" x14ac:dyDescent="0.25">
      <c r="A95" s="107">
        <v>50</v>
      </c>
      <c r="B95" s="123" t="s">
        <v>441</v>
      </c>
      <c r="C95" s="114" t="s">
        <v>398</v>
      </c>
      <c r="D95" s="331">
        <v>0.72</v>
      </c>
      <c r="E95" s="331">
        <v>0.72</v>
      </c>
      <c r="F95" s="107"/>
      <c r="G95" s="107"/>
      <c r="H95" s="107"/>
      <c r="I95" s="387" t="s">
        <v>491</v>
      </c>
      <c r="J95" s="111" t="s">
        <v>428</v>
      </c>
    </row>
    <row r="96" spans="1:10" s="112" customFormat="1" ht="36.75" customHeight="1" x14ac:dyDescent="0.25">
      <c r="A96" s="107">
        <v>51</v>
      </c>
      <c r="B96" s="303" t="s">
        <v>2098</v>
      </c>
      <c r="C96" s="117" t="s">
        <v>414</v>
      </c>
      <c r="D96" s="129">
        <v>0.2</v>
      </c>
      <c r="E96" s="129">
        <v>0.2</v>
      </c>
      <c r="F96" s="107"/>
      <c r="G96" s="107"/>
      <c r="H96" s="107"/>
      <c r="I96" s="388" t="s">
        <v>489</v>
      </c>
      <c r="J96" s="111" t="s">
        <v>428</v>
      </c>
    </row>
    <row r="97" spans="1:10" s="112" customFormat="1" ht="31.5" x14ac:dyDescent="0.25">
      <c r="A97" s="107">
        <v>52</v>
      </c>
      <c r="B97" s="117" t="s">
        <v>442</v>
      </c>
      <c r="C97" s="117" t="s">
        <v>422</v>
      </c>
      <c r="D97" s="333">
        <v>1</v>
      </c>
      <c r="E97" s="333">
        <v>1</v>
      </c>
      <c r="F97" s="107"/>
      <c r="G97" s="107"/>
      <c r="H97" s="107"/>
      <c r="I97" s="388" t="s">
        <v>493</v>
      </c>
      <c r="J97" s="111" t="s">
        <v>428</v>
      </c>
    </row>
    <row r="98" spans="1:10" s="112" customFormat="1" ht="31.5" x14ac:dyDescent="0.25">
      <c r="A98" s="107">
        <v>53</v>
      </c>
      <c r="B98" s="117" t="s">
        <v>443</v>
      </c>
      <c r="C98" s="109" t="s">
        <v>391</v>
      </c>
      <c r="D98" s="333" t="s">
        <v>2099</v>
      </c>
      <c r="E98" s="333">
        <v>0.62</v>
      </c>
      <c r="F98" s="107"/>
      <c r="G98" s="107"/>
      <c r="H98" s="107"/>
      <c r="I98" s="386" t="s">
        <v>489</v>
      </c>
      <c r="J98" s="111" t="s">
        <v>428</v>
      </c>
    </row>
    <row r="99" spans="1:10" s="112" customFormat="1" ht="31.5" x14ac:dyDescent="0.25">
      <c r="A99" s="107">
        <v>54</v>
      </c>
      <c r="B99" s="108" t="s">
        <v>2085</v>
      </c>
      <c r="C99" s="117" t="s">
        <v>382</v>
      </c>
      <c r="D99" s="333">
        <v>0.8</v>
      </c>
      <c r="E99" s="333">
        <v>0.8</v>
      </c>
      <c r="F99" s="107"/>
      <c r="G99" s="107"/>
      <c r="H99" s="107"/>
      <c r="I99" s="388" t="s">
        <v>489</v>
      </c>
      <c r="J99" s="111" t="s">
        <v>428</v>
      </c>
    </row>
    <row r="100" spans="1:10" s="112" customFormat="1" ht="31.5" x14ac:dyDescent="0.25">
      <c r="A100" s="107">
        <v>55</v>
      </c>
      <c r="B100" s="108" t="s">
        <v>2086</v>
      </c>
      <c r="C100" s="117" t="s">
        <v>382</v>
      </c>
      <c r="D100" s="333">
        <v>0.5</v>
      </c>
      <c r="E100" s="333">
        <v>0.5</v>
      </c>
      <c r="F100" s="107"/>
      <c r="G100" s="107"/>
      <c r="H100" s="107"/>
      <c r="I100" s="388" t="s">
        <v>489</v>
      </c>
      <c r="J100" s="111" t="s">
        <v>428</v>
      </c>
    </row>
    <row r="101" spans="1:10" s="112" customFormat="1" ht="31.5" x14ac:dyDescent="0.25">
      <c r="A101" s="107">
        <v>56</v>
      </c>
      <c r="B101" s="121" t="s">
        <v>444</v>
      </c>
      <c r="C101" s="109" t="s">
        <v>397</v>
      </c>
      <c r="D101" s="333">
        <v>0.4</v>
      </c>
      <c r="E101" s="333">
        <v>0.4</v>
      </c>
      <c r="F101" s="107"/>
      <c r="G101" s="107"/>
      <c r="H101" s="107"/>
      <c r="I101" s="386" t="s">
        <v>491</v>
      </c>
      <c r="J101" s="111" t="s">
        <v>428</v>
      </c>
    </row>
    <row r="102" spans="1:10" s="112" customFormat="1" ht="31.5" x14ac:dyDescent="0.25">
      <c r="A102" s="107">
        <v>57</v>
      </c>
      <c r="B102" s="117" t="s">
        <v>445</v>
      </c>
      <c r="C102" s="117" t="s">
        <v>416</v>
      </c>
      <c r="D102" s="333">
        <v>0.44</v>
      </c>
      <c r="E102" s="333">
        <v>0.44</v>
      </c>
      <c r="F102" s="107"/>
      <c r="G102" s="107"/>
      <c r="H102" s="107"/>
      <c r="I102" s="388" t="s">
        <v>491</v>
      </c>
      <c r="J102" s="111" t="s">
        <v>428</v>
      </c>
    </row>
    <row r="103" spans="1:10" s="112" customFormat="1" ht="31.5" x14ac:dyDescent="0.25">
      <c r="A103" s="107">
        <v>58</v>
      </c>
      <c r="B103" s="124" t="s">
        <v>446</v>
      </c>
      <c r="C103" s="109" t="s">
        <v>394</v>
      </c>
      <c r="D103" s="332">
        <v>0.5</v>
      </c>
      <c r="E103" s="332">
        <v>0.5</v>
      </c>
      <c r="F103" s="107"/>
      <c r="G103" s="107"/>
      <c r="H103" s="107"/>
      <c r="I103" s="386" t="s">
        <v>489</v>
      </c>
      <c r="J103" s="111" t="s">
        <v>428</v>
      </c>
    </row>
    <row r="104" spans="1:10" s="112" customFormat="1" ht="31.5" x14ac:dyDescent="0.25">
      <c r="A104" s="107">
        <v>59</v>
      </c>
      <c r="B104" s="124" t="s">
        <v>447</v>
      </c>
      <c r="C104" s="109" t="s">
        <v>394</v>
      </c>
      <c r="D104" s="332">
        <v>0.9</v>
      </c>
      <c r="E104" s="332">
        <v>0.9</v>
      </c>
      <c r="F104" s="107"/>
      <c r="G104" s="107"/>
      <c r="H104" s="107"/>
      <c r="I104" s="386" t="s">
        <v>489</v>
      </c>
      <c r="J104" s="111" t="s">
        <v>428</v>
      </c>
    </row>
    <row r="105" spans="1:10" s="112" customFormat="1" ht="31.5" x14ac:dyDescent="0.25">
      <c r="A105" s="107">
        <v>60</v>
      </c>
      <c r="B105" s="124" t="s">
        <v>448</v>
      </c>
      <c r="C105" s="124" t="s">
        <v>398</v>
      </c>
      <c r="D105" s="332">
        <v>1.2</v>
      </c>
      <c r="E105" s="332">
        <v>1.2</v>
      </c>
      <c r="F105" s="107"/>
      <c r="G105" s="107"/>
      <c r="H105" s="107"/>
      <c r="I105" s="389" t="s">
        <v>492</v>
      </c>
      <c r="J105" s="111" t="s">
        <v>428</v>
      </c>
    </row>
    <row r="106" spans="1:10" s="112" customFormat="1" x14ac:dyDescent="0.25">
      <c r="A106" s="577">
        <v>61</v>
      </c>
      <c r="B106" s="592" t="s">
        <v>449</v>
      </c>
      <c r="C106" s="124" t="s">
        <v>416</v>
      </c>
      <c r="D106" s="332">
        <v>27</v>
      </c>
      <c r="E106" s="332">
        <v>27</v>
      </c>
      <c r="F106" s="107"/>
      <c r="G106" s="107"/>
      <c r="H106" s="107"/>
      <c r="I106" s="389" t="s">
        <v>491</v>
      </c>
      <c r="J106" s="594" t="s">
        <v>427</v>
      </c>
    </row>
    <row r="107" spans="1:10" s="112" customFormat="1" x14ac:dyDescent="0.25">
      <c r="A107" s="578"/>
      <c r="B107" s="593"/>
      <c r="C107" s="124" t="s">
        <v>398</v>
      </c>
      <c r="D107" s="332">
        <v>22</v>
      </c>
      <c r="E107" s="332">
        <v>22</v>
      </c>
      <c r="F107" s="107"/>
      <c r="G107" s="107"/>
      <c r="H107" s="107"/>
      <c r="I107" s="389" t="s">
        <v>491</v>
      </c>
      <c r="J107" s="595"/>
    </row>
    <row r="108" spans="1:10" s="112" customFormat="1" ht="31.5" x14ac:dyDescent="0.25">
      <c r="A108" s="107">
        <v>62</v>
      </c>
      <c r="B108" s="123" t="s">
        <v>450</v>
      </c>
      <c r="C108" s="109" t="s">
        <v>418</v>
      </c>
      <c r="D108" s="331">
        <v>0.6</v>
      </c>
      <c r="E108" s="331">
        <v>0.6</v>
      </c>
      <c r="F108" s="107"/>
      <c r="G108" s="107"/>
      <c r="H108" s="107"/>
      <c r="I108" s="385" t="s">
        <v>491</v>
      </c>
      <c r="J108" s="111" t="s">
        <v>428</v>
      </c>
    </row>
    <row r="109" spans="1:10" s="112" customFormat="1" ht="31.5" x14ac:dyDescent="0.25">
      <c r="A109" s="107">
        <v>63</v>
      </c>
      <c r="B109" s="123" t="s">
        <v>451</v>
      </c>
      <c r="C109" s="109" t="s">
        <v>418</v>
      </c>
      <c r="D109" s="331">
        <v>0.8</v>
      </c>
      <c r="E109" s="331">
        <v>0.8</v>
      </c>
      <c r="F109" s="107"/>
      <c r="G109" s="107"/>
      <c r="H109" s="107"/>
      <c r="I109" s="385" t="s">
        <v>491</v>
      </c>
      <c r="J109" s="111" t="s">
        <v>428</v>
      </c>
    </row>
    <row r="110" spans="1:10" s="112" customFormat="1" ht="31.5" x14ac:dyDescent="0.25">
      <c r="A110" s="107">
        <v>64</v>
      </c>
      <c r="B110" s="123" t="s">
        <v>452</v>
      </c>
      <c r="C110" s="109" t="s">
        <v>387</v>
      </c>
      <c r="D110" s="331">
        <v>0.26</v>
      </c>
      <c r="E110" s="331">
        <v>0.26</v>
      </c>
      <c r="F110" s="107"/>
      <c r="G110" s="107"/>
      <c r="H110" s="107"/>
      <c r="I110" s="385" t="s">
        <v>491</v>
      </c>
      <c r="J110" s="111" t="s">
        <v>428</v>
      </c>
    </row>
    <row r="111" spans="1:10" s="112" customFormat="1" ht="31.5" x14ac:dyDescent="0.25">
      <c r="A111" s="107">
        <v>65</v>
      </c>
      <c r="B111" s="125" t="s">
        <v>453</v>
      </c>
      <c r="C111" s="109" t="s">
        <v>387</v>
      </c>
      <c r="D111" s="331">
        <v>3.32</v>
      </c>
      <c r="E111" s="331">
        <v>3.32</v>
      </c>
      <c r="F111" s="107"/>
      <c r="G111" s="107"/>
      <c r="H111" s="107"/>
      <c r="I111" s="385" t="s">
        <v>491</v>
      </c>
      <c r="J111" s="111" t="s">
        <v>428</v>
      </c>
    </row>
    <row r="112" spans="1:10" s="112" customFormat="1" ht="31.5" x14ac:dyDescent="0.25">
      <c r="A112" s="126">
        <v>66</v>
      </c>
      <c r="B112" s="114" t="s">
        <v>454</v>
      </c>
      <c r="C112" s="109" t="s">
        <v>382</v>
      </c>
      <c r="D112" s="331">
        <v>20</v>
      </c>
      <c r="E112" s="126"/>
      <c r="F112" s="126"/>
      <c r="G112" s="126"/>
      <c r="H112" s="126"/>
      <c r="I112" s="390" t="s">
        <v>491</v>
      </c>
      <c r="J112" s="127" t="s">
        <v>455</v>
      </c>
    </row>
    <row r="113" spans="1:10" s="112" customFormat="1" ht="31.5" x14ac:dyDescent="0.25">
      <c r="A113" s="107">
        <v>67</v>
      </c>
      <c r="B113" s="124" t="s">
        <v>456</v>
      </c>
      <c r="C113" s="107" t="s">
        <v>457</v>
      </c>
      <c r="D113" s="107">
        <v>1.5</v>
      </c>
      <c r="E113" s="107">
        <v>1.5</v>
      </c>
      <c r="F113" s="107"/>
      <c r="G113" s="107"/>
      <c r="H113" s="107"/>
      <c r="I113" s="385" t="s">
        <v>491</v>
      </c>
      <c r="J113" s="127" t="s">
        <v>455</v>
      </c>
    </row>
    <row r="114" spans="1:10" s="112" customFormat="1" ht="31.5" x14ac:dyDescent="0.25">
      <c r="A114" s="107">
        <v>68</v>
      </c>
      <c r="B114" s="117" t="s">
        <v>458</v>
      </c>
      <c r="C114" s="109" t="s">
        <v>420</v>
      </c>
      <c r="D114" s="334">
        <v>0.3</v>
      </c>
      <c r="E114" s="107"/>
      <c r="F114" s="107"/>
      <c r="G114" s="107"/>
      <c r="H114" s="334">
        <v>0.3</v>
      </c>
      <c r="I114" s="385" t="s">
        <v>489</v>
      </c>
      <c r="J114" s="111" t="s">
        <v>428</v>
      </c>
    </row>
    <row r="115" spans="1:10" s="112" customFormat="1" ht="35.25" customHeight="1" x14ac:dyDescent="0.25">
      <c r="A115" s="107">
        <v>69</v>
      </c>
      <c r="B115" s="108" t="s">
        <v>459</v>
      </c>
      <c r="C115" s="109" t="s">
        <v>420</v>
      </c>
      <c r="D115" s="334">
        <v>0.2</v>
      </c>
      <c r="E115" s="107"/>
      <c r="F115" s="107"/>
      <c r="G115" s="107"/>
      <c r="H115" s="334">
        <v>0.2</v>
      </c>
      <c r="I115" s="385" t="s">
        <v>489</v>
      </c>
      <c r="J115" s="111" t="s">
        <v>428</v>
      </c>
    </row>
    <row r="116" spans="1:10" s="112" customFormat="1" ht="38.25" customHeight="1" x14ac:dyDescent="0.25">
      <c r="A116" s="107">
        <v>70</v>
      </c>
      <c r="B116" s="121" t="s">
        <v>460</v>
      </c>
      <c r="C116" s="109" t="s">
        <v>391</v>
      </c>
      <c r="D116" s="331">
        <v>0.3</v>
      </c>
      <c r="E116" s="107"/>
      <c r="F116" s="107"/>
      <c r="G116" s="107"/>
      <c r="H116" s="331">
        <v>0.3</v>
      </c>
      <c r="I116" s="385" t="s">
        <v>489</v>
      </c>
      <c r="J116" s="111" t="s">
        <v>428</v>
      </c>
    </row>
    <row r="117" spans="1:10" s="112" customFormat="1" ht="31.5" x14ac:dyDescent="0.25">
      <c r="A117" s="107">
        <v>71</v>
      </c>
      <c r="B117" s="121" t="s">
        <v>461</v>
      </c>
      <c r="C117" s="114" t="s">
        <v>414</v>
      </c>
      <c r="D117" s="331">
        <v>0.4</v>
      </c>
      <c r="E117" s="107"/>
      <c r="F117" s="107"/>
      <c r="G117" s="107"/>
      <c r="H117" s="331">
        <v>0.4</v>
      </c>
      <c r="I117" s="385" t="s">
        <v>489</v>
      </c>
      <c r="J117" s="111" t="s">
        <v>428</v>
      </c>
    </row>
    <row r="118" spans="1:10" s="112" customFormat="1" ht="31.5" x14ac:dyDescent="0.25">
      <c r="A118" s="107">
        <v>72</v>
      </c>
      <c r="B118" s="121" t="s">
        <v>462</v>
      </c>
      <c r="C118" s="109" t="s">
        <v>385</v>
      </c>
      <c r="D118" s="331">
        <v>0.14000000000000001</v>
      </c>
      <c r="E118" s="107"/>
      <c r="F118" s="107"/>
      <c r="G118" s="107"/>
      <c r="H118" s="331">
        <v>0.14000000000000001</v>
      </c>
      <c r="I118" s="385" t="s">
        <v>489</v>
      </c>
      <c r="J118" s="111" t="s">
        <v>428</v>
      </c>
    </row>
    <row r="119" spans="1:10" s="112" customFormat="1" ht="31.5" x14ac:dyDescent="0.25">
      <c r="A119" s="107">
        <v>73</v>
      </c>
      <c r="B119" s="121" t="s">
        <v>463</v>
      </c>
      <c r="C119" s="116" t="s">
        <v>412</v>
      </c>
      <c r="D119" s="331">
        <v>0.5</v>
      </c>
      <c r="E119" s="107"/>
      <c r="F119" s="107"/>
      <c r="G119" s="107"/>
      <c r="H119" s="331">
        <v>0.5</v>
      </c>
      <c r="I119" s="385" t="s">
        <v>489</v>
      </c>
      <c r="J119" s="111" t="s">
        <v>428</v>
      </c>
    </row>
    <row r="120" spans="1:10" s="112" customFormat="1" ht="31.5" x14ac:dyDescent="0.25">
      <c r="A120" s="107">
        <v>74</v>
      </c>
      <c r="B120" s="128" t="s">
        <v>464</v>
      </c>
      <c r="C120" s="124" t="s">
        <v>412</v>
      </c>
      <c r="D120" s="332">
        <v>0.3</v>
      </c>
      <c r="E120" s="107"/>
      <c r="F120" s="107"/>
      <c r="G120" s="107"/>
      <c r="H120" s="332">
        <v>0.3</v>
      </c>
      <c r="I120" s="385" t="s">
        <v>489</v>
      </c>
      <c r="J120" s="111" t="s">
        <v>428</v>
      </c>
    </row>
    <row r="121" spans="1:10" s="112" customFormat="1" ht="31.5" x14ac:dyDescent="0.25">
      <c r="A121" s="107">
        <v>75</v>
      </c>
      <c r="B121" s="117" t="s">
        <v>465</v>
      </c>
      <c r="C121" s="117" t="s">
        <v>412</v>
      </c>
      <c r="D121" s="334">
        <v>0.3</v>
      </c>
      <c r="E121" s="107"/>
      <c r="F121" s="107"/>
      <c r="G121" s="107"/>
      <c r="H121" s="334">
        <v>0.3</v>
      </c>
      <c r="I121" s="385" t="s">
        <v>489</v>
      </c>
      <c r="J121" s="111" t="s">
        <v>428</v>
      </c>
    </row>
    <row r="122" spans="1:10" s="112" customFormat="1" ht="31.5" x14ac:dyDescent="0.25">
      <c r="A122" s="107">
        <v>76</v>
      </c>
      <c r="B122" s="121" t="s">
        <v>466</v>
      </c>
      <c r="C122" s="109" t="s">
        <v>422</v>
      </c>
      <c r="D122" s="331">
        <v>0.3</v>
      </c>
      <c r="E122" s="107"/>
      <c r="F122" s="107"/>
      <c r="G122" s="107"/>
      <c r="H122" s="331">
        <v>0.3</v>
      </c>
      <c r="I122" s="385" t="s">
        <v>489</v>
      </c>
      <c r="J122" s="111" t="s">
        <v>428</v>
      </c>
    </row>
    <row r="123" spans="1:10" s="112" customFormat="1" ht="31.5" x14ac:dyDescent="0.25">
      <c r="A123" s="107">
        <v>77</v>
      </c>
      <c r="B123" s="121" t="s">
        <v>467</v>
      </c>
      <c r="C123" s="109" t="s">
        <v>391</v>
      </c>
      <c r="D123" s="331">
        <v>0.2</v>
      </c>
      <c r="E123" s="107"/>
      <c r="F123" s="107"/>
      <c r="G123" s="107"/>
      <c r="H123" s="331">
        <v>0.2</v>
      </c>
      <c r="I123" s="385" t="s">
        <v>489</v>
      </c>
      <c r="J123" s="111" t="s">
        <v>428</v>
      </c>
    </row>
    <row r="124" spans="1:10" s="112" customFormat="1" ht="31.5" x14ac:dyDescent="0.25">
      <c r="A124" s="107">
        <v>78</v>
      </c>
      <c r="B124" s="128" t="s">
        <v>468</v>
      </c>
      <c r="C124" s="109" t="s">
        <v>391</v>
      </c>
      <c r="D124" s="332">
        <v>0.2</v>
      </c>
      <c r="E124" s="107"/>
      <c r="F124" s="107"/>
      <c r="G124" s="107"/>
      <c r="H124" s="332">
        <v>0.2</v>
      </c>
      <c r="I124" s="385" t="s">
        <v>489</v>
      </c>
      <c r="J124" s="111" t="s">
        <v>428</v>
      </c>
    </row>
    <row r="125" spans="1:10" s="112" customFormat="1" ht="31.5" x14ac:dyDescent="0.25">
      <c r="A125" s="107">
        <v>79</v>
      </c>
      <c r="B125" s="108" t="s">
        <v>2087</v>
      </c>
      <c r="C125" s="109" t="s">
        <v>382</v>
      </c>
      <c r="D125" s="331">
        <v>0.06</v>
      </c>
      <c r="E125" s="107"/>
      <c r="F125" s="107"/>
      <c r="G125" s="107"/>
      <c r="H125" s="331">
        <v>0.06</v>
      </c>
      <c r="I125" s="385" t="s">
        <v>489</v>
      </c>
      <c r="J125" s="111" t="s">
        <v>428</v>
      </c>
    </row>
    <row r="126" spans="1:10" s="112" customFormat="1" ht="31.5" x14ac:dyDescent="0.25">
      <c r="A126" s="107">
        <v>80</v>
      </c>
      <c r="B126" s="117" t="s">
        <v>469</v>
      </c>
      <c r="C126" s="109" t="s">
        <v>402</v>
      </c>
      <c r="D126" s="334">
        <v>0.64</v>
      </c>
      <c r="E126" s="107"/>
      <c r="F126" s="107"/>
      <c r="G126" s="107"/>
      <c r="H126" s="334">
        <v>0.64</v>
      </c>
      <c r="I126" s="385" t="s">
        <v>489</v>
      </c>
      <c r="J126" s="111" t="s">
        <v>428</v>
      </c>
    </row>
    <row r="127" spans="1:10" s="112" customFormat="1" ht="31.5" x14ac:dyDescent="0.25">
      <c r="A127" s="107">
        <v>81</v>
      </c>
      <c r="B127" s="117" t="s">
        <v>470</v>
      </c>
      <c r="C127" s="117" t="s">
        <v>415</v>
      </c>
      <c r="D127" s="334">
        <v>0.26</v>
      </c>
      <c r="E127" s="107"/>
      <c r="F127" s="107"/>
      <c r="G127" s="107"/>
      <c r="H127" s="334">
        <v>0.26</v>
      </c>
      <c r="I127" s="385" t="s">
        <v>489</v>
      </c>
      <c r="J127" s="111" t="s">
        <v>428</v>
      </c>
    </row>
    <row r="128" spans="1:10" s="112" customFormat="1" ht="31.5" x14ac:dyDescent="0.25">
      <c r="A128" s="107">
        <v>82</v>
      </c>
      <c r="B128" s="128" t="s">
        <v>471</v>
      </c>
      <c r="C128" s="109" t="s">
        <v>397</v>
      </c>
      <c r="D128" s="332">
        <v>0.2</v>
      </c>
      <c r="E128" s="107"/>
      <c r="F128" s="107"/>
      <c r="G128" s="107"/>
      <c r="H128" s="332">
        <v>0.2</v>
      </c>
      <c r="I128" s="385" t="s">
        <v>489</v>
      </c>
      <c r="J128" s="111" t="s">
        <v>428</v>
      </c>
    </row>
    <row r="129" spans="1:10" s="112" customFormat="1" ht="31.5" x14ac:dyDescent="0.25">
      <c r="A129" s="107">
        <v>83</v>
      </c>
      <c r="B129" s="117" t="s">
        <v>472</v>
      </c>
      <c r="C129" s="117" t="s">
        <v>404</v>
      </c>
      <c r="D129" s="334">
        <v>0.5</v>
      </c>
      <c r="E129" s="107"/>
      <c r="F129" s="107"/>
      <c r="G129" s="107"/>
      <c r="H129" s="334">
        <v>0.5</v>
      </c>
      <c r="I129" s="385" t="s">
        <v>489</v>
      </c>
      <c r="J129" s="111" t="s">
        <v>428</v>
      </c>
    </row>
    <row r="130" spans="1:10" s="112" customFormat="1" ht="31.5" x14ac:dyDescent="0.25">
      <c r="A130" s="107">
        <v>84</v>
      </c>
      <c r="B130" s="117" t="s">
        <v>473</v>
      </c>
      <c r="C130" s="117" t="s">
        <v>404</v>
      </c>
      <c r="D130" s="334">
        <v>0.5</v>
      </c>
      <c r="E130" s="107"/>
      <c r="F130" s="107"/>
      <c r="G130" s="107"/>
      <c r="H130" s="334">
        <v>0.5</v>
      </c>
      <c r="I130" s="385" t="s">
        <v>489</v>
      </c>
      <c r="J130" s="111" t="s">
        <v>428</v>
      </c>
    </row>
    <row r="131" spans="1:10" s="112" customFormat="1" ht="36.75" customHeight="1" x14ac:dyDescent="0.25">
      <c r="A131" s="107">
        <v>85</v>
      </c>
      <c r="B131" s="303" t="s">
        <v>2088</v>
      </c>
      <c r="C131" s="108" t="s">
        <v>398</v>
      </c>
      <c r="D131" s="332">
        <v>20</v>
      </c>
      <c r="E131" s="107"/>
      <c r="F131" s="107"/>
      <c r="G131" s="107"/>
      <c r="H131" s="332">
        <v>20</v>
      </c>
      <c r="I131" s="385" t="s">
        <v>491</v>
      </c>
      <c r="J131" s="111" t="s">
        <v>428</v>
      </c>
    </row>
    <row r="132" spans="1:10" s="112" customFormat="1" ht="31.5" x14ac:dyDescent="0.25">
      <c r="A132" s="107">
        <v>86</v>
      </c>
      <c r="B132" s="122" t="s">
        <v>474</v>
      </c>
      <c r="C132" s="109" t="s">
        <v>394</v>
      </c>
      <c r="D132" s="332">
        <v>0.5</v>
      </c>
      <c r="E132" s="107"/>
      <c r="F132" s="107"/>
      <c r="G132" s="107"/>
      <c r="H132" s="332">
        <v>0.5</v>
      </c>
      <c r="I132" s="385" t="s">
        <v>489</v>
      </c>
      <c r="J132" s="111" t="s">
        <v>428</v>
      </c>
    </row>
    <row r="133" spans="1:10" s="112" customFormat="1" ht="31.5" x14ac:dyDescent="0.25">
      <c r="A133" s="107">
        <v>87</v>
      </c>
      <c r="B133" s="122" t="s">
        <v>475</v>
      </c>
      <c r="C133" s="122" t="s">
        <v>404</v>
      </c>
      <c r="D133" s="129">
        <v>0.27</v>
      </c>
      <c r="E133" s="107"/>
      <c r="F133" s="107"/>
      <c r="G133" s="107"/>
      <c r="H133" s="129">
        <v>0.27</v>
      </c>
      <c r="I133" s="385" t="s">
        <v>489</v>
      </c>
      <c r="J133" s="111" t="s">
        <v>428</v>
      </c>
    </row>
    <row r="134" spans="1:10" s="112" customFormat="1" ht="31.5" x14ac:dyDescent="0.25">
      <c r="A134" s="107">
        <v>88</v>
      </c>
      <c r="B134" s="122" t="s">
        <v>476</v>
      </c>
      <c r="C134" s="122" t="s">
        <v>404</v>
      </c>
      <c r="D134" s="129">
        <v>0.4</v>
      </c>
      <c r="E134" s="107"/>
      <c r="F134" s="107"/>
      <c r="G134" s="107"/>
      <c r="H134" s="129">
        <v>0.4</v>
      </c>
      <c r="I134" s="385" t="s">
        <v>489</v>
      </c>
      <c r="J134" s="111" t="s">
        <v>428</v>
      </c>
    </row>
    <row r="135" spans="1:10" s="112" customFormat="1" ht="31.5" x14ac:dyDescent="0.25">
      <c r="A135" s="107">
        <v>89</v>
      </c>
      <c r="B135" s="122" t="s">
        <v>477</v>
      </c>
      <c r="C135" s="122" t="s">
        <v>404</v>
      </c>
      <c r="D135" s="129">
        <v>0.03</v>
      </c>
      <c r="E135" s="107"/>
      <c r="F135" s="107"/>
      <c r="G135" s="107"/>
      <c r="H135" s="129">
        <v>0.03</v>
      </c>
      <c r="I135" s="385" t="s">
        <v>489</v>
      </c>
      <c r="J135" s="111" t="s">
        <v>428</v>
      </c>
    </row>
    <row r="136" spans="1:10" s="112" customFormat="1" ht="31.5" x14ac:dyDescent="0.25">
      <c r="A136" s="107">
        <v>90</v>
      </c>
      <c r="B136" s="117" t="s">
        <v>478</v>
      </c>
      <c r="C136" s="117" t="s">
        <v>415</v>
      </c>
      <c r="D136" s="129">
        <v>0.3</v>
      </c>
      <c r="E136" s="107"/>
      <c r="F136" s="107"/>
      <c r="G136" s="107"/>
      <c r="H136" s="129">
        <v>0.3</v>
      </c>
      <c r="I136" s="385" t="s">
        <v>489</v>
      </c>
      <c r="J136" s="111" t="s">
        <v>428</v>
      </c>
    </row>
    <row r="137" spans="1:10" s="112" customFormat="1" ht="36" customHeight="1" x14ac:dyDescent="0.25">
      <c r="A137" s="107">
        <v>91</v>
      </c>
      <c r="B137" s="303" t="s">
        <v>2089</v>
      </c>
      <c r="C137" s="117" t="s">
        <v>422</v>
      </c>
      <c r="D137" s="129">
        <v>0.11</v>
      </c>
      <c r="E137" s="107"/>
      <c r="F137" s="107"/>
      <c r="G137" s="107"/>
      <c r="H137" s="129">
        <v>0.11</v>
      </c>
      <c r="I137" s="385" t="s">
        <v>489</v>
      </c>
      <c r="J137" s="111" t="s">
        <v>428</v>
      </c>
    </row>
    <row r="138" spans="1:10" s="112" customFormat="1" ht="31.5" x14ac:dyDescent="0.25">
      <c r="A138" s="107">
        <v>92</v>
      </c>
      <c r="B138" s="117" t="s">
        <v>479</v>
      </c>
      <c r="C138" s="109" t="s">
        <v>391</v>
      </c>
      <c r="D138" s="129">
        <v>0.05</v>
      </c>
      <c r="E138" s="107"/>
      <c r="F138" s="107"/>
      <c r="G138" s="107"/>
      <c r="H138" s="129">
        <v>0.05</v>
      </c>
      <c r="I138" s="385" t="s">
        <v>489</v>
      </c>
      <c r="J138" s="111" t="s">
        <v>428</v>
      </c>
    </row>
    <row r="139" spans="1:10" s="112" customFormat="1" ht="35.25" customHeight="1" x14ac:dyDescent="0.25">
      <c r="A139" s="107">
        <v>93</v>
      </c>
      <c r="B139" s="303" t="s">
        <v>2090</v>
      </c>
      <c r="C139" s="117" t="s">
        <v>382</v>
      </c>
      <c r="D139" s="129">
        <v>0.5</v>
      </c>
      <c r="E139" s="107"/>
      <c r="F139" s="107"/>
      <c r="G139" s="107"/>
      <c r="H139" s="129">
        <v>0.5</v>
      </c>
      <c r="I139" s="385" t="s">
        <v>489</v>
      </c>
      <c r="J139" s="111" t="s">
        <v>428</v>
      </c>
    </row>
    <row r="140" spans="1:10" s="112" customFormat="1" ht="38.25" customHeight="1" x14ac:dyDescent="0.25">
      <c r="A140" s="107">
        <v>94</v>
      </c>
      <c r="B140" s="303" t="s">
        <v>2091</v>
      </c>
      <c r="C140" s="109" t="s">
        <v>397</v>
      </c>
      <c r="D140" s="130">
        <v>1</v>
      </c>
      <c r="E140" s="107"/>
      <c r="F140" s="107"/>
      <c r="G140" s="107"/>
      <c r="H140" s="130">
        <v>1</v>
      </c>
      <c r="I140" s="385" t="s">
        <v>489</v>
      </c>
      <c r="J140" s="111" t="s">
        <v>428</v>
      </c>
    </row>
    <row r="141" spans="1:10" s="112" customFormat="1" ht="31.5" x14ac:dyDescent="0.25">
      <c r="A141" s="107">
        <v>95</v>
      </c>
      <c r="B141" s="121" t="s">
        <v>480</v>
      </c>
      <c r="C141" s="117" t="s">
        <v>384</v>
      </c>
      <c r="D141" s="333">
        <v>0.65</v>
      </c>
      <c r="E141" s="107"/>
      <c r="F141" s="107"/>
      <c r="G141" s="107"/>
      <c r="H141" s="333">
        <v>0.65</v>
      </c>
      <c r="I141" s="385" t="s">
        <v>489</v>
      </c>
      <c r="J141" s="111" t="s">
        <v>428</v>
      </c>
    </row>
    <row r="142" spans="1:10" s="112" customFormat="1" ht="63" x14ac:dyDescent="0.25">
      <c r="A142" s="107">
        <v>96</v>
      </c>
      <c r="B142" s="121" t="s">
        <v>481</v>
      </c>
      <c r="C142" s="117" t="s">
        <v>384</v>
      </c>
      <c r="D142" s="333">
        <v>0.33</v>
      </c>
      <c r="E142" s="107"/>
      <c r="F142" s="107"/>
      <c r="G142" s="107"/>
      <c r="H142" s="333">
        <v>0.33</v>
      </c>
      <c r="I142" s="385" t="s">
        <v>489</v>
      </c>
      <c r="J142" s="111" t="s">
        <v>428</v>
      </c>
    </row>
    <row r="143" spans="1:10" s="112" customFormat="1" ht="31.5" x14ac:dyDescent="0.25">
      <c r="A143" s="107">
        <v>97</v>
      </c>
      <c r="B143" s="124" t="s">
        <v>482</v>
      </c>
      <c r="C143" s="109" t="s">
        <v>397</v>
      </c>
      <c r="D143" s="333">
        <v>0.3</v>
      </c>
      <c r="E143" s="107"/>
      <c r="F143" s="107"/>
      <c r="G143" s="107"/>
      <c r="H143" s="333">
        <v>0.3</v>
      </c>
      <c r="I143" s="385" t="s">
        <v>489</v>
      </c>
      <c r="J143" s="111" t="s">
        <v>428</v>
      </c>
    </row>
    <row r="144" spans="1:10" s="112" customFormat="1" ht="31.5" x14ac:dyDescent="0.25">
      <c r="A144" s="107">
        <v>98</v>
      </c>
      <c r="B144" s="124" t="s">
        <v>483</v>
      </c>
      <c r="C144" s="109" t="s">
        <v>397</v>
      </c>
      <c r="D144" s="333">
        <v>0.05</v>
      </c>
      <c r="E144" s="107"/>
      <c r="F144" s="107"/>
      <c r="G144" s="107"/>
      <c r="H144" s="333">
        <v>0.05</v>
      </c>
      <c r="I144" s="385" t="s">
        <v>489</v>
      </c>
      <c r="J144" s="111" t="s">
        <v>428</v>
      </c>
    </row>
    <row r="145" spans="1:10" s="112" customFormat="1" ht="36.75" customHeight="1" x14ac:dyDescent="0.25">
      <c r="A145" s="107">
        <v>99</v>
      </c>
      <c r="B145" s="327" t="s">
        <v>2092</v>
      </c>
      <c r="C145" s="109" t="s">
        <v>387</v>
      </c>
      <c r="D145" s="335">
        <v>0.76</v>
      </c>
      <c r="E145" s="107"/>
      <c r="F145" s="107"/>
      <c r="G145" s="107"/>
      <c r="H145" s="335">
        <v>0.76</v>
      </c>
      <c r="I145" s="385" t="s">
        <v>491</v>
      </c>
      <c r="J145" s="111" t="s">
        <v>428</v>
      </c>
    </row>
    <row r="146" spans="1:10" s="112" customFormat="1" ht="31.5" x14ac:dyDescent="0.25">
      <c r="A146" s="107">
        <v>100</v>
      </c>
      <c r="B146" s="123" t="s">
        <v>484</v>
      </c>
      <c r="C146" s="109" t="s">
        <v>418</v>
      </c>
      <c r="D146" s="333">
        <v>1</v>
      </c>
      <c r="E146" s="107"/>
      <c r="F146" s="107"/>
      <c r="G146" s="107"/>
      <c r="H146" s="333">
        <v>1</v>
      </c>
      <c r="I146" s="385" t="s">
        <v>491</v>
      </c>
      <c r="J146" s="111" t="s">
        <v>428</v>
      </c>
    </row>
    <row r="147" spans="1:10" s="112" customFormat="1" ht="39.75" customHeight="1" x14ac:dyDescent="0.25">
      <c r="A147" s="107">
        <v>101</v>
      </c>
      <c r="B147" s="114" t="s">
        <v>2093</v>
      </c>
      <c r="C147" s="109" t="s">
        <v>418</v>
      </c>
      <c r="D147" s="129">
        <v>0.5</v>
      </c>
      <c r="E147" s="107"/>
      <c r="F147" s="107"/>
      <c r="G147" s="107"/>
      <c r="H147" s="129">
        <v>0.5</v>
      </c>
      <c r="I147" s="385" t="s">
        <v>491</v>
      </c>
      <c r="J147" s="111" t="s">
        <v>428</v>
      </c>
    </row>
    <row r="148" spans="1:10" s="112" customFormat="1" ht="31.5" x14ac:dyDescent="0.25">
      <c r="A148" s="107">
        <v>102</v>
      </c>
      <c r="B148" s="123" t="s">
        <v>485</v>
      </c>
      <c r="C148" s="109" t="s">
        <v>418</v>
      </c>
      <c r="D148" s="129">
        <v>0.5</v>
      </c>
      <c r="E148" s="107"/>
      <c r="F148" s="107"/>
      <c r="G148" s="107"/>
      <c r="H148" s="129">
        <v>0.5</v>
      </c>
      <c r="I148" s="385" t="s">
        <v>491</v>
      </c>
      <c r="J148" s="111" t="s">
        <v>428</v>
      </c>
    </row>
    <row r="149" spans="1:10" s="330" customFormat="1" ht="31.5" x14ac:dyDescent="0.25">
      <c r="A149" s="107">
        <v>103</v>
      </c>
      <c r="B149" s="117" t="s">
        <v>486</v>
      </c>
      <c r="C149" s="329" t="s">
        <v>387</v>
      </c>
      <c r="D149" s="335">
        <v>0.34</v>
      </c>
      <c r="E149" s="107"/>
      <c r="F149" s="107"/>
      <c r="G149" s="107"/>
      <c r="H149" s="335">
        <v>0.34</v>
      </c>
      <c r="I149" s="385" t="s">
        <v>491</v>
      </c>
      <c r="J149" s="328" t="s">
        <v>428</v>
      </c>
    </row>
    <row r="150" spans="1:10" s="112" customFormat="1" ht="31.5" x14ac:dyDescent="0.25">
      <c r="A150" s="107">
        <v>104</v>
      </c>
      <c r="B150" s="124" t="s">
        <v>487</v>
      </c>
      <c r="C150" s="109" t="s">
        <v>387</v>
      </c>
      <c r="D150" s="335">
        <v>0.13</v>
      </c>
      <c r="E150" s="107"/>
      <c r="F150" s="107"/>
      <c r="G150" s="107"/>
      <c r="H150" s="335">
        <v>0.13</v>
      </c>
      <c r="I150" s="385" t="s">
        <v>491</v>
      </c>
      <c r="J150" s="111" t="s">
        <v>428</v>
      </c>
    </row>
    <row r="151" spans="1:10" s="112" customFormat="1" ht="31.5" x14ac:dyDescent="0.25">
      <c r="A151" s="107">
        <v>105</v>
      </c>
      <c r="B151" s="124" t="s">
        <v>2149</v>
      </c>
      <c r="C151" s="109" t="s">
        <v>387</v>
      </c>
      <c r="D151" s="335">
        <v>1.2</v>
      </c>
      <c r="E151" s="107"/>
      <c r="F151" s="107"/>
      <c r="G151" s="107"/>
      <c r="H151" s="335">
        <v>1.2</v>
      </c>
      <c r="I151" s="385" t="s">
        <v>491</v>
      </c>
      <c r="J151" s="111" t="s">
        <v>428</v>
      </c>
    </row>
    <row r="152" spans="1:10" s="22" customFormat="1" ht="20.25" customHeight="1" x14ac:dyDescent="0.25">
      <c r="A152" s="591" t="s">
        <v>494</v>
      </c>
      <c r="B152" s="591"/>
      <c r="C152" s="591"/>
      <c r="D152" s="337">
        <f>SUM(D7:D151)</f>
        <v>252.4500000000001</v>
      </c>
      <c r="E152" s="337">
        <f>SUM(E7:E151)</f>
        <v>194.81000000000014</v>
      </c>
      <c r="F152" s="337">
        <f t="shared" ref="F152:H152" si="0">SUM(F7:F151)</f>
        <v>3.0600000000000005</v>
      </c>
      <c r="G152" s="337"/>
      <c r="H152" s="337">
        <f t="shared" si="0"/>
        <v>35.20000000000001</v>
      </c>
      <c r="I152" s="391"/>
      <c r="J152" s="105"/>
    </row>
  </sheetData>
  <mergeCells count="46">
    <mergeCell ref="A152:C152"/>
    <mergeCell ref="A52:A57"/>
    <mergeCell ref="B52:B57"/>
    <mergeCell ref="J52:J57"/>
    <mergeCell ref="A58:A74"/>
    <mergeCell ref="B58:B74"/>
    <mergeCell ref="J58:J74"/>
    <mergeCell ref="A75:A76"/>
    <mergeCell ref="B75:B76"/>
    <mergeCell ref="A106:A107"/>
    <mergeCell ref="B106:B107"/>
    <mergeCell ref="J106:J107"/>
    <mergeCell ref="A42:A46"/>
    <mergeCell ref="B42:B46"/>
    <mergeCell ref="J42:J46"/>
    <mergeCell ref="A47:A51"/>
    <mergeCell ref="B47:B51"/>
    <mergeCell ref="J47:J51"/>
    <mergeCell ref="A37:A38"/>
    <mergeCell ref="B37:B38"/>
    <mergeCell ref="J37:J38"/>
    <mergeCell ref="A39:A40"/>
    <mergeCell ref="B39:B40"/>
    <mergeCell ref="J39:J40"/>
    <mergeCell ref="A32:A33"/>
    <mergeCell ref="B32:B33"/>
    <mergeCell ref="J32:J33"/>
    <mergeCell ref="A34:A36"/>
    <mergeCell ref="B34:B36"/>
    <mergeCell ref="J34:J36"/>
    <mergeCell ref="A28:A29"/>
    <mergeCell ref="B28:B29"/>
    <mergeCell ref="A2:J2"/>
    <mergeCell ref="A3:J3"/>
    <mergeCell ref="A5:A6"/>
    <mergeCell ref="B5:B6"/>
    <mergeCell ref="C5:C6"/>
    <mergeCell ref="D5:D6"/>
    <mergeCell ref="E5:H5"/>
    <mergeCell ref="J5:J6"/>
    <mergeCell ref="I5:I6"/>
    <mergeCell ref="A12:A13"/>
    <mergeCell ref="B12:B13"/>
    <mergeCell ref="A21:A23"/>
    <mergeCell ref="B21:B23"/>
    <mergeCell ref="J21:J23"/>
  </mergeCells>
  <pageMargins left="0.7" right="0.2" top="0.5" bottom="0.5" header="0.3" footer="0.3"/>
  <pageSetup paperSize="9" orientation="landscape" r:id="rId1"/>
  <headerFooter>
    <oddHeader>&amp;C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topLeftCell="A154" workbookViewId="0">
      <selection activeCell="I118" sqref="I118"/>
    </sheetView>
  </sheetViews>
  <sheetFormatPr defaultRowHeight="15.75" x14ac:dyDescent="0.25"/>
  <cols>
    <col min="1" max="1" width="5.5" customWidth="1"/>
    <col min="2" max="2" width="29.75" customWidth="1"/>
    <col min="3" max="3" width="22.25" customWidth="1"/>
    <col min="4" max="4" width="8.125" style="347" customWidth="1"/>
    <col min="5" max="5" width="7.375" style="347" customWidth="1"/>
    <col min="6" max="6" width="6.75" style="347" customWidth="1"/>
    <col min="7" max="7" width="6.5" style="347" customWidth="1"/>
    <col min="8" max="8" width="7.375" style="347" customWidth="1"/>
    <col min="9" max="9" width="11.75" style="1" customWidth="1"/>
    <col min="10" max="10" width="22.25" style="21" customWidth="1"/>
  </cols>
  <sheetData>
    <row r="1" spans="1:10" x14ac:dyDescent="0.25">
      <c r="J1" s="315" t="s">
        <v>2115</v>
      </c>
    </row>
    <row r="2" spans="1:10" ht="30.75" customHeight="1" x14ac:dyDescent="0.25">
      <c r="A2" s="557" t="s">
        <v>2114</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29.25" customHeight="1" x14ac:dyDescent="0.25">
      <c r="A5" s="560" t="s">
        <v>0</v>
      </c>
      <c r="B5" s="561" t="s">
        <v>28</v>
      </c>
      <c r="C5" s="561" t="s">
        <v>29</v>
      </c>
      <c r="D5" s="597" t="s">
        <v>30</v>
      </c>
      <c r="E5" s="560" t="s">
        <v>10</v>
      </c>
      <c r="F5" s="560"/>
      <c r="G5" s="560"/>
      <c r="H5" s="560"/>
      <c r="I5" s="555" t="s">
        <v>186</v>
      </c>
      <c r="J5" s="560" t="s">
        <v>7</v>
      </c>
    </row>
    <row r="6" spans="1:10" ht="55.5" customHeight="1" x14ac:dyDescent="0.25">
      <c r="A6" s="560"/>
      <c r="B6" s="560"/>
      <c r="C6" s="560"/>
      <c r="D6" s="598"/>
      <c r="E6" s="348" t="s">
        <v>31</v>
      </c>
      <c r="F6" s="360" t="s">
        <v>1</v>
      </c>
      <c r="G6" s="348" t="s">
        <v>12</v>
      </c>
      <c r="H6" s="348" t="s">
        <v>379</v>
      </c>
      <c r="I6" s="576"/>
      <c r="J6" s="560"/>
    </row>
    <row r="7" spans="1:10" ht="40.5" customHeight="1" x14ac:dyDescent="0.25">
      <c r="A7" s="133">
        <v>1</v>
      </c>
      <c r="B7" s="134" t="s">
        <v>495</v>
      </c>
      <c r="C7" s="135" t="s">
        <v>496</v>
      </c>
      <c r="D7" s="345">
        <f>+SUM(E7:H7)</f>
        <v>0.2</v>
      </c>
      <c r="E7" s="345">
        <v>0.2</v>
      </c>
      <c r="F7" s="345"/>
      <c r="G7" s="345"/>
      <c r="H7" s="345">
        <v>0</v>
      </c>
      <c r="I7" s="136" t="s">
        <v>497</v>
      </c>
      <c r="J7" s="141" t="s">
        <v>190</v>
      </c>
    </row>
    <row r="8" spans="1:10" ht="40.5" customHeight="1" x14ac:dyDescent="0.25">
      <c r="A8" s="133">
        <v>2</v>
      </c>
      <c r="B8" s="134" t="s">
        <v>495</v>
      </c>
      <c r="C8" s="135" t="s">
        <v>498</v>
      </c>
      <c r="D8" s="345">
        <f t="shared" ref="D8:D43" si="0">+SUM(E8:H8)</f>
        <v>0.2</v>
      </c>
      <c r="E8" s="345">
        <v>0.2</v>
      </c>
      <c r="F8" s="345"/>
      <c r="G8" s="345"/>
      <c r="H8" s="345">
        <v>0</v>
      </c>
      <c r="I8" s="136" t="s">
        <v>497</v>
      </c>
      <c r="J8" s="141" t="s">
        <v>190</v>
      </c>
    </row>
    <row r="9" spans="1:10" ht="40.5" customHeight="1" x14ac:dyDescent="0.25">
      <c r="A9" s="133">
        <v>3</v>
      </c>
      <c r="B9" s="134" t="s">
        <v>495</v>
      </c>
      <c r="C9" s="135" t="s">
        <v>499</v>
      </c>
      <c r="D9" s="345">
        <f t="shared" si="0"/>
        <v>0.2</v>
      </c>
      <c r="E9" s="346">
        <v>0.2</v>
      </c>
      <c r="F9" s="345"/>
      <c r="G9" s="345"/>
      <c r="H9" s="345">
        <v>0</v>
      </c>
      <c r="I9" s="136" t="s">
        <v>497</v>
      </c>
      <c r="J9" s="141" t="s">
        <v>190</v>
      </c>
    </row>
    <row r="10" spans="1:10" ht="40.5" customHeight="1" x14ac:dyDescent="0.25">
      <c r="A10" s="133">
        <v>4</v>
      </c>
      <c r="B10" s="134" t="s">
        <v>500</v>
      </c>
      <c r="C10" s="135" t="s">
        <v>501</v>
      </c>
      <c r="D10" s="345">
        <f t="shared" si="0"/>
        <v>0.2</v>
      </c>
      <c r="E10" s="345">
        <v>0.2</v>
      </c>
      <c r="F10" s="345"/>
      <c r="G10" s="345"/>
      <c r="H10" s="345">
        <v>0</v>
      </c>
      <c r="I10" s="136" t="s">
        <v>497</v>
      </c>
      <c r="J10" s="141" t="s">
        <v>190</v>
      </c>
    </row>
    <row r="11" spans="1:10" ht="40.5" customHeight="1" x14ac:dyDescent="0.25">
      <c r="A11" s="133">
        <v>5</v>
      </c>
      <c r="B11" s="134" t="s">
        <v>502</v>
      </c>
      <c r="C11" s="135" t="s">
        <v>503</v>
      </c>
      <c r="D11" s="345">
        <f t="shared" si="0"/>
        <v>20</v>
      </c>
      <c r="E11" s="345">
        <v>20</v>
      </c>
      <c r="F11" s="345"/>
      <c r="G11" s="345"/>
      <c r="H11" s="345"/>
      <c r="I11" s="136" t="s">
        <v>497</v>
      </c>
      <c r="J11" s="141" t="s">
        <v>190</v>
      </c>
    </row>
    <row r="12" spans="1:10" ht="40.5" customHeight="1" x14ac:dyDescent="0.25">
      <c r="A12" s="133">
        <v>6</v>
      </c>
      <c r="B12" s="134" t="s">
        <v>504</v>
      </c>
      <c r="C12" s="135" t="s">
        <v>505</v>
      </c>
      <c r="D12" s="345">
        <f t="shared" si="0"/>
        <v>8.6999999999999993</v>
      </c>
      <c r="E12" s="346">
        <v>4.2</v>
      </c>
      <c r="F12" s="346"/>
      <c r="G12" s="346"/>
      <c r="H12" s="346">
        <v>4.5</v>
      </c>
      <c r="I12" s="136" t="s">
        <v>497</v>
      </c>
      <c r="J12" s="141" t="s">
        <v>190</v>
      </c>
    </row>
    <row r="13" spans="1:10" ht="40.5" customHeight="1" x14ac:dyDescent="0.25">
      <c r="A13" s="133">
        <v>7</v>
      </c>
      <c r="B13" s="138" t="s">
        <v>506</v>
      </c>
      <c r="C13" s="135" t="s">
        <v>507</v>
      </c>
      <c r="D13" s="345">
        <f t="shared" si="0"/>
        <v>0.5</v>
      </c>
      <c r="E13" s="345">
        <v>0.1</v>
      </c>
      <c r="F13" s="345"/>
      <c r="G13" s="345"/>
      <c r="H13" s="345">
        <v>0.4</v>
      </c>
      <c r="I13" s="136" t="s">
        <v>497</v>
      </c>
      <c r="J13" s="141" t="s">
        <v>190</v>
      </c>
    </row>
    <row r="14" spans="1:10" s="358" customFormat="1" ht="40.5" customHeight="1" x14ac:dyDescent="0.25">
      <c r="A14" s="351">
        <v>8</v>
      </c>
      <c r="B14" s="352" t="s">
        <v>508</v>
      </c>
      <c r="C14" s="353" t="s">
        <v>509</v>
      </c>
      <c r="D14" s="354">
        <v>0.17</v>
      </c>
      <c r="E14" s="355">
        <v>0.17</v>
      </c>
      <c r="F14" s="355"/>
      <c r="G14" s="355"/>
      <c r="H14" s="355"/>
      <c r="I14" s="356" t="s">
        <v>497</v>
      </c>
      <c r="J14" s="357" t="s">
        <v>190</v>
      </c>
    </row>
    <row r="15" spans="1:10" s="358" customFormat="1" ht="40.5" customHeight="1" x14ac:dyDescent="0.25">
      <c r="A15" s="351">
        <v>9</v>
      </c>
      <c r="B15" s="352" t="s">
        <v>510</v>
      </c>
      <c r="C15" s="359" t="s">
        <v>511</v>
      </c>
      <c r="D15" s="354">
        <v>0.97</v>
      </c>
      <c r="E15" s="355">
        <v>0.97</v>
      </c>
      <c r="F15" s="355"/>
      <c r="G15" s="355"/>
      <c r="H15" s="355"/>
      <c r="I15" s="356" t="s">
        <v>497</v>
      </c>
      <c r="J15" s="357" t="s">
        <v>190</v>
      </c>
    </row>
    <row r="16" spans="1:10" ht="40.5" customHeight="1" x14ac:dyDescent="0.25">
      <c r="A16" s="133">
        <v>10</v>
      </c>
      <c r="B16" s="134" t="s">
        <v>512</v>
      </c>
      <c r="C16" s="135" t="s">
        <v>513</v>
      </c>
      <c r="D16" s="345">
        <f t="shared" si="0"/>
        <v>7.0000000000000007E-2</v>
      </c>
      <c r="E16" s="345">
        <v>7.0000000000000007E-2</v>
      </c>
      <c r="F16" s="345"/>
      <c r="G16" s="345"/>
      <c r="H16" s="345"/>
      <c r="I16" s="136" t="s">
        <v>497</v>
      </c>
      <c r="J16" s="141" t="s">
        <v>190</v>
      </c>
    </row>
    <row r="17" spans="1:10" ht="40.5" customHeight="1" x14ac:dyDescent="0.25">
      <c r="A17" s="133">
        <v>11</v>
      </c>
      <c r="B17" s="138" t="s">
        <v>514</v>
      </c>
      <c r="C17" s="135" t="s">
        <v>515</v>
      </c>
      <c r="D17" s="345">
        <f t="shared" si="0"/>
        <v>0.2</v>
      </c>
      <c r="E17" s="345">
        <v>0.2</v>
      </c>
      <c r="F17" s="345"/>
      <c r="G17" s="345"/>
      <c r="H17" s="345"/>
      <c r="I17" s="136" t="s">
        <v>497</v>
      </c>
      <c r="J17" s="141" t="s">
        <v>190</v>
      </c>
    </row>
    <row r="18" spans="1:10" ht="40.5" customHeight="1" x14ac:dyDescent="0.25">
      <c r="A18" s="133">
        <v>12</v>
      </c>
      <c r="B18" s="138" t="s">
        <v>516</v>
      </c>
      <c r="C18" s="135" t="s">
        <v>507</v>
      </c>
      <c r="D18" s="345">
        <f t="shared" si="0"/>
        <v>0.6</v>
      </c>
      <c r="E18" s="345">
        <v>0.6</v>
      </c>
      <c r="F18" s="345"/>
      <c r="G18" s="345"/>
      <c r="H18" s="345"/>
      <c r="I18" s="136" t="s">
        <v>497</v>
      </c>
      <c r="J18" s="141" t="s">
        <v>190</v>
      </c>
    </row>
    <row r="19" spans="1:10" ht="51" customHeight="1" x14ac:dyDescent="0.25">
      <c r="A19" s="133">
        <v>13</v>
      </c>
      <c r="B19" s="134" t="s">
        <v>517</v>
      </c>
      <c r="C19" s="139" t="s">
        <v>503</v>
      </c>
      <c r="D19" s="345">
        <f t="shared" si="0"/>
        <v>2.4</v>
      </c>
      <c r="E19" s="346">
        <v>2</v>
      </c>
      <c r="F19" s="346"/>
      <c r="G19" s="346"/>
      <c r="H19" s="346">
        <v>0.4</v>
      </c>
      <c r="I19" s="136" t="s">
        <v>497</v>
      </c>
      <c r="J19" s="141" t="s">
        <v>190</v>
      </c>
    </row>
    <row r="20" spans="1:10" ht="36" customHeight="1" x14ac:dyDescent="0.25">
      <c r="A20" s="133">
        <v>14</v>
      </c>
      <c r="B20" s="134" t="s">
        <v>518</v>
      </c>
      <c r="C20" s="139" t="s">
        <v>503</v>
      </c>
      <c r="D20" s="345">
        <f t="shared" si="0"/>
        <v>2.8</v>
      </c>
      <c r="E20" s="346">
        <v>1</v>
      </c>
      <c r="F20" s="346"/>
      <c r="G20" s="346"/>
      <c r="H20" s="346">
        <v>1.8</v>
      </c>
      <c r="I20" s="136" t="s">
        <v>497</v>
      </c>
      <c r="J20" s="141" t="s">
        <v>190</v>
      </c>
    </row>
    <row r="21" spans="1:10" s="260" customFormat="1" ht="57" customHeight="1" x14ac:dyDescent="0.25">
      <c r="A21" s="133">
        <v>15</v>
      </c>
      <c r="B21" s="344" t="s">
        <v>519</v>
      </c>
      <c r="C21" s="344" t="s">
        <v>520</v>
      </c>
      <c r="D21" s="345">
        <f t="shared" si="0"/>
        <v>0.97</v>
      </c>
      <c r="E21" s="346">
        <v>0.34</v>
      </c>
      <c r="F21" s="345"/>
      <c r="G21" s="345"/>
      <c r="H21" s="346">
        <v>0.62999999999999989</v>
      </c>
      <c r="I21" s="136" t="s">
        <v>497</v>
      </c>
      <c r="J21" s="141" t="s">
        <v>190</v>
      </c>
    </row>
    <row r="22" spans="1:10" ht="39.75" customHeight="1" x14ac:dyDescent="0.25">
      <c r="A22" s="133">
        <v>16</v>
      </c>
      <c r="B22" s="134" t="s">
        <v>521</v>
      </c>
      <c r="C22" s="135" t="s">
        <v>522</v>
      </c>
      <c r="D22" s="345">
        <f t="shared" si="0"/>
        <v>1.5</v>
      </c>
      <c r="E22" s="346">
        <v>0.9</v>
      </c>
      <c r="F22" s="346"/>
      <c r="G22" s="346"/>
      <c r="H22" s="346">
        <v>0.6</v>
      </c>
      <c r="I22" s="136" t="s">
        <v>497</v>
      </c>
      <c r="J22" s="141" t="s">
        <v>190</v>
      </c>
    </row>
    <row r="23" spans="1:10" ht="38.25" customHeight="1" x14ac:dyDescent="0.25">
      <c r="A23" s="133">
        <v>17</v>
      </c>
      <c r="B23" s="134" t="s">
        <v>523</v>
      </c>
      <c r="C23" s="140" t="s">
        <v>524</v>
      </c>
      <c r="D23" s="345">
        <f t="shared" si="0"/>
        <v>0.31</v>
      </c>
      <c r="E23" s="349">
        <v>0.19</v>
      </c>
      <c r="F23" s="349"/>
      <c r="G23" s="361"/>
      <c r="H23" s="349">
        <v>0.12</v>
      </c>
      <c r="I23" s="136" t="s">
        <v>497</v>
      </c>
      <c r="J23" s="141" t="s">
        <v>190</v>
      </c>
    </row>
    <row r="24" spans="1:10" ht="40.5" customHeight="1" x14ac:dyDescent="0.25">
      <c r="A24" s="133">
        <v>18</v>
      </c>
      <c r="B24" s="141" t="s">
        <v>525</v>
      </c>
      <c r="C24" s="142" t="s">
        <v>526</v>
      </c>
      <c r="D24" s="345">
        <f t="shared" si="0"/>
        <v>0.5</v>
      </c>
      <c r="E24" s="346">
        <v>0.32</v>
      </c>
      <c r="F24" s="346"/>
      <c r="G24" s="346"/>
      <c r="H24" s="346">
        <v>0.18</v>
      </c>
      <c r="I24" s="136" t="s">
        <v>497</v>
      </c>
      <c r="J24" s="141" t="s">
        <v>190</v>
      </c>
    </row>
    <row r="25" spans="1:10" ht="52.5" customHeight="1" x14ac:dyDescent="0.25">
      <c r="A25" s="133">
        <v>19</v>
      </c>
      <c r="B25" s="141" t="s">
        <v>527</v>
      </c>
      <c r="C25" s="142" t="s">
        <v>528</v>
      </c>
      <c r="D25" s="345">
        <f t="shared" si="0"/>
        <v>0.15</v>
      </c>
      <c r="E25" s="346"/>
      <c r="F25" s="346"/>
      <c r="G25" s="346"/>
      <c r="H25" s="346">
        <v>0.15</v>
      </c>
      <c r="I25" s="136" t="s">
        <v>497</v>
      </c>
      <c r="J25" s="141" t="s">
        <v>190</v>
      </c>
    </row>
    <row r="26" spans="1:10" ht="33" customHeight="1" x14ac:dyDescent="0.25">
      <c r="A26" s="133">
        <v>20</v>
      </c>
      <c r="B26" s="141" t="s">
        <v>529</v>
      </c>
      <c r="C26" s="142" t="s">
        <v>530</v>
      </c>
      <c r="D26" s="345">
        <f t="shared" si="0"/>
        <v>1.5</v>
      </c>
      <c r="E26" s="346">
        <v>1</v>
      </c>
      <c r="F26" s="346"/>
      <c r="G26" s="346"/>
      <c r="H26" s="346">
        <v>0.5</v>
      </c>
      <c r="I26" s="136" t="s">
        <v>497</v>
      </c>
      <c r="J26" s="141" t="s">
        <v>190</v>
      </c>
    </row>
    <row r="27" spans="1:10" ht="33" customHeight="1" x14ac:dyDescent="0.25">
      <c r="A27" s="133">
        <v>21</v>
      </c>
      <c r="B27" s="134" t="s">
        <v>531</v>
      </c>
      <c r="C27" s="135" t="s">
        <v>532</v>
      </c>
      <c r="D27" s="345">
        <v>0.02</v>
      </c>
      <c r="E27" s="346"/>
      <c r="F27" s="346"/>
      <c r="G27" s="346"/>
      <c r="H27" s="346">
        <v>0.02</v>
      </c>
      <c r="I27" s="136" t="s">
        <v>497</v>
      </c>
      <c r="J27" s="141" t="s">
        <v>190</v>
      </c>
    </row>
    <row r="28" spans="1:10" ht="63" x14ac:dyDescent="0.25">
      <c r="A28" s="133">
        <v>22</v>
      </c>
      <c r="B28" s="143" t="s">
        <v>533</v>
      </c>
      <c r="C28" s="139" t="s">
        <v>534</v>
      </c>
      <c r="D28" s="345">
        <v>0.04</v>
      </c>
      <c r="E28" s="346"/>
      <c r="F28" s="346"/>
      <c r="G28" s="346"/>
      <c r="H28" s="346">
        <v>0.04</v>
      </c>
      <c r="I28" s="136" t="s">
        <v>497</v>
      </c>
      <c r="J28" s="141" t="s">
        <v>190</v>
      </c>
    </row>
    <row r="29" spans="1:10" ht="51.75" customHeight="1" x14ac:dyDescent="0.25">
      <c r="A29" s="133">
        <v>23</v>
      </c>
      <c r="B29" s="141" t="s">
        <v>535</v>
      </c>
      <c r="C29" s="135" t="s">
        <v>536</v>
      </c>
      <c r="D29" s="345">
        <f t="shared" si="0"/>
        <v>15.9</v>
      </c>
      <c r="E29" s="346">
        <v>14</v>
      </c>
      <c r="F29" s="346"/>
      <c r="G29" s="346"/>
      <c r="H29" s="346">
        <v>1.9</v>
      </c>
      <c r="I29" s="136" t="s">
        <v>497</v>
      </c>
      <c r="J29" s="141" t="s">
        <v>190</v>
      </c>
    </row>
    <row r="30" spans="1:10" ht="39.75" customHeight="1" x14ac:dyDescent="0.25">
      <c r="A30" s="133">
        <v>24</v>
      </c>
      <c r="B30" s="141" t="s">
        <v>537</v>
      </c>
      <c r="C30" s="142" t="s">
        <v>538</v>
      </c>
      <c r="D30" s="345">
        <f t="shared" si="0"/>
        <v>0.5</v>
      </c>
      <c r="E30" s="346">
        <v>0.5</v>
      </c>
      <c r="F30" s="346"/>
      <c r="G30" s="346"/>
      <c r="H30" s="346"/>
      <c r="I30" s="136" t="s">
        <v>497</v>
      </c>
      <c r="J30" s="141" t="s">
        <v>190</v>
      </c>
    </row>
    <row r="31" spans="1:10" ht="33" customHeight="1" x14ac:dyDescent="0.25">
      <c r="A31" s="133">
        <v>25</v>
      </c>
      <c r="B31" s="141" t="s">
        <v>539</v>
      </c>
      <c r="C31" s="142" t="s">
        <v>530</v>
      </c>
      <c r="D31" s="345">
        <f t="shared" si="0"/>
        <v>17.68</v>
      </c>
      <c r="E31" s="346">
        <v>8.8000000000000007</v>
      </c>
      <c r="F31" s="346"/>
      <c r="G31" s="346"/>
      <c r="H31" s="346">
        <v>8.879999999999999</v>
      </c>
      <c r="I31" s="136" t="s">
        <v>497</v>
      </c>
      <c r="J31" s="141" t="s">
        <v>190</v>
      </c>
    </row>
    <row r="32" spans="1:10" ht="33" customHeight="1" x14ac:dyDescent="0.25">
      <c r="A32" s="133">
        <v>26</v>
      </c>
      <c r="B32" s="134" t="s">
        <v>540</v>
      </c>
      <c r="C32" s="135" t="s">
        <v>541</v>
      </c>
      <c r="D32" s="345">
        <f t="shared" si="0"/>
        <v>0.5</v>
      </c>
      <c r="E32" s="345"/>
      <c r="F32" s="345"/>
      <c r="G32" s="345"/>
      <c r="H32" s="345">
        <v>0.5</v>
      </c>
      <c r="I32" s="136" t="s">
        <v>497</v>
      </c>
      <c r="J32" s="141" t="s">
        <v>190</v>
      </c>
    </row>
    <row r="33" spans="1:10" ht="33" customHeight="1" x14ac:dyDescent="0.25">
      <c r="A33" s="133">
        <v>27</v>
      </c>
      <c r="B33" s="134" t="s">
        <v>542</v>
      </c>
      <c r="C33" s="139" t="s">
        <v>541</v>
      </c>
      <c r="D33" s="345">
        <f t="shared" si="0"/>
        <v>0.75</v>
      </c>
      <c r="E33" s="346">
        <v>0.55000000000000004</v>
      </c>
      <c r="F33" s="346"/>
      <c r="G33" s="346"/>
      <c r="H33" s="346">
        <v>0.2</v>
      </c>
      <c r="I33" s="136" t="s">
        <v>497</v>
      </c>
      <c r="J33" s="141" t="s">
        <v>190</v>
      </c>
    </row>
    <row r="34" spans="1:10" ht="50.25" customHeight="1" x14ac:dyDescent="0.25">
      <c r="A34" s="133">
        <v>28</v>
      </c>
      <c r="B34" s="138" t="s">
        <v>543</v>
      </c>
      <c r="C34" s="135" t="s">
        <v>544</v>
      </c>
      <c r="D34" s="345">
        <f t="shared" si="0"/>
        <v>5.5</v>
      </c>
      <c r="E34" s="345">
        <v>0.2</v>
      </c>
      <c r="F34" s="345"/>
      <c r="G34" s="345"/>
      <c r="H34" s="345">
        <v>5.3</v>
      </c>
      <c r="I34" s="136" t="s">
        <v>497</v>
      </c>
      <c r="J34" s="141" t="s">
        <v>190</v>
      </c>
    </row>
    <row r="35" spans="1:10" ht="33" customHeight="1" x14ac:dyDescent="0.25">
      <c r="A35" s="133">
        <v>29</v>
      </c>
      <c r="B35" s="141" t="s">
        <v>545</v>
      </c>
      <c r="C35" s="135" t="s">
        <v>546</v>
      </c>
      <c r="D35" s="345">
        <f t="shared" si="0"/>
        <v>0.69</v>
      </c>
      <c r="E35" s="346">
        <v>0.69</v>
      </c>
      <c r="F35" s="362"/>
      <c r="G35" s="362"/>
      <c r="H35" s="362"/>
      <c r="I35" s="136" t="s">
        <v>497</v>
      </c>
      <c r="J35" s="141" t="s">
        <v>190</v>
      </c>
    </row>
    <row r="36" spans="1:10" ht="48" customHeight="1" x14ac:dyDescent="0.25">
      <c r="A36" s="133">
        <v>30</v>
      </c>
      <c r="B36" s="134" t="s">
        <v>547</v>
      </c>
      <c r="C36" s="141" t="s">
        <v>548</v>
      </c>
      <c r="D36" s="345">
        <f t="shared" si="0"/>
        <v>18.600000000000001</v>
      </c>
      <c r="E36" s="345">
        <v>1.67</v>
      </c>
      <c r="F36" s="345"/>
      <c r="G36" s="345"/>
      <c r="H36" s="345">
        <v>16.93</v>
      </c>
      <c r="I36" s="136" t="s">
        <v>497</v>
      </c>
      <c r="J36" s="141" t="s">
        <v>190</v>
      </c>
    </row>
    <row r="37" spans="1:10" ht="48" customHeight="1" x14ac:dyDescent="0.25">
      <c r="A37" s="133">
        <v>31</v>
      </c>
      <c r="B37" s="141" t="s">
        <v>549</v>
      </c>
      <c r="C37" s="141" t="s">
        <v>550</v>
      </c>
      <c r="D37" s="345">
        <f t="shared" si="0"/>
        <v>15.120000000000001</v>
      </c>
      <c r="E37" s="345">
        <v>1.94</v>
      </c>
      <c r="F37" s="345"/>
      <c r="G37" s="345"/>
      <c r="H37" s="345">
        <v>13.180000000000001</v>
      </c>
      <c r="I37" s="136" t="s">
        <v>497</v>
      </c>
      <c r="J37" s="141" t="s">
        <v>190</v>
      </c>
    </row>
    <row r="38" spans="1:10" ht="48" customHeight="1" x14ac:dyDescent="0.25">
      <c r="A38" s="133">
        <v>32</v>
      </c>
      <c r="B38" s="134" t="s">
        <v>551</v>
      </c>
      <c r="C38" s="139" t="s">
        <v>505</v>
      </c>
      <c r="D38" s="345">
        <f t="shared" si="0"/>
        <v>22.299999999999997</v>
      </c>
      <c r="E38" s="346">
        <v>5.0999999999999996</v>
      </c>
      <c r="F38" s="346"/>
      <c r="G38" s="346"/>
      <c r="H38" s="346">
        <v>17.2</v>
      </c>
      <c r="I38" s="136" t="s">
        <v>497</v>
      </c>
      <c r="J38" s="141" t="s">
        <v>190</v>
      </c>
    </row>
    <row r="39" spans="1:10" ht="48" customHeight="1" x14ac:dyDescent="0.25">
      <c r="A39" s="133">
        <v>33</v>
      </c>
      <c r="B39" s="141" t="s">
        <v>552</v>
      </c>
      <c r="C39" s="142" t="s">
        <v>526</v>
      </c>
      <c r="D39" s="345">
        <f t="shared" si="0"/>
        <v>0.26</v>
      </c>
      <c r="E39" s="346">
        <v>0.16</v>
      </c>
      <c r="F39" s="346"/>
      <c r="G39" s="346"/>
      <c r="H39" s="346">
        <v>0.1</v>
      </c>
      <c r="I39" s="136" t="s">
        <v>497</v>
      </c>
      <c r="J39" s="141" t="s">
        <v>190</v>
      </c>
    </row>
    <row r="40" spans="1:10" ht="86.25" customHeight="1" x14ac:dyDescent="0.25">
      <c r="A40" s="133">
        <v>34</v>
      </c>
      <c r="B40" s="143" t="s">
        <v>553</v>
      </c>
      <c r="C40" s="139" t="s">
        <v>554</v>
      </c>
      <c r="D40" s="345">
        <f t="shared" si="0"/>
        <v>1.29</v>
      </c>
      <c r="E40" s="346">
        <v>1.29</v>
      </c>
      <c r="F40" s="346"/>
      <c r="G40" s="346"/>
      <c r="H40" s="346"/>
      <c r="I40" s="136" t="s">
        <v>497</v>
      </c>
      <c r="J40" s="141" t="s">
        <v>190</v>
      </c>
    </row>
    <row r="41" spans="1:10" ht="48" customHeight="1" x14ac:dyDescent="0.25">
      <c r="A41" s="133">
        <v>35</v>
      </c>
      <c r="B41" s="141" t="s">
        <v>555</v>
      </c>
      <c r="C41" s="142" t="s">
        <v>556</v>
      </c>
      <c r="D41" s="345">
        <f t="shared" si="0"/>
        <v>9</v>
      </c>
      <c r="E41" s="346">
        <v>2.5</v>
      </c>
      <c r="F41" s="346"/>
      <c r="G41" s="346"/>
      <c r="H41" s="346">
        <v>6.5</v>
      </c>
      <c r="I41" s="136" t="s">
        <v>497</v>
      </c>
      <c r="J41" s="141" t="s">
        <v>190</v>
      </c>
    </row>
    <row r="42" spans="1:10" ht="133.5" customHeight="1" x14ac:dyDescent="0.25">
      <c r="A42" s="133">
        <v>36</v>
      </c>
      <c r="B42" s="134" t="s">
        <v>557</v>
      </c>
      <c r="C42" s="135" t="s">
        <v>558</v>
      </c>
      <c r="D42" s="345">
        <f t="shared" si="0"/>
        <v>0.11</v>
      </c>
      <c r="E42" s="346">
        <v>0.05</v>
      </c>
      <c r="F42" s="346"/>
      <c r="G42" s="346"/>
      <c r="H42" s="346">
        <v>0.06</v>
      </c>
      <c r="I42" s="136" t="s">
        <v>497</v>
      </c>
      <c r="J42" s="141" t="s">
        <v>190</v>
      </c>
    </row>
    <row r="43" spans="1:10" ht="64.5" customHeight="1" x14ac:dyDescent="0.25">
      <c r="A43" s="133">
        <v>37</v>
      </c>
      <c r="B43" s="134" t="s">
        <v>559</v>
      </c>
      <c r="C43" s="135" t="s">
        <v>560</v>
      </c>
      <c r="D43" s="345">
        <f t="shared" si="0"/>
        <v>0.06</v>
      </c>
      <c r="E43" s="346">
        <v>0.06</v>
      </c>
      <c r="F43" s="346"/>
      <c r="G43" s="346"/>
      <c r="H43" s="346"/>
      <c r="I43" s="136" t="s">
        <v>497</v>
      </c>
      <c r="J43" s="141" t="s">
        <v>190</v>
      </c>
    </row>
    <row r="44" spans="1:10" ht="111" customHeight="1" x14ac:dyDescent="0.25">
      <c r="A44" s="133">
        <v>38</v>
      </c>
      <c r="B44" s="134" t="s">
        <v>559</v>
      </c>
      <c r="C44" s="135" t="s">
        <v>561</v>
      </c>
      <c r="D44" s="345">
        <f>+SUM(E44:H44)</f>
        <v>0.14000000000000001</v>
      </c>
      <c r="E44" s="346">
        <v>0.14000000000000001</v>
      </c>
      <c r="F44" s="346"/>
      <c r="G44" s="346"/>
      <c r="H44" s="346">
        <v>0</v>
      </c>
      <c r="I44" s="136" t="s">
        <v>497</v>
      </c>
      <c r="J44" s="141" t="s">
        <v>190</v>
      </c>
    </row>
    <row r="45" spans="1:10" ht="60.75" customHeight="1" x14ac:dyDescent="0.25">
      <c r="A45" s="133">
        <v>39</v>
      </c>
      <c r="B45" s="143" t="s">
        <v>562</v>
      </c>
      <c r="C45" s="139" t="s">
        <v>536</v>
      </c>
      <c r="D45" s="345">
        <f t="shared" ref="D45:D108" si="1">+SUM(E45:H45)</f>
        <v>0.3</v>
      </c>
      <c r="E45" s="346">
        <v>0.3</v>
      </c>
      <c r="F45" s="345"/>
      <c r="G45" s="345"/>
      <c r="H45" s="345"/>
      <c r="I45" s="136" t="s">
        <v>497</v>
      </c>
      <c r="J45" s="141" t="s">
        <v>190</v>
      </c>
    </row>
    <row r="46" spans="1:10" s="358" customFormat="1" ht="47.25" x14ac:dyDescent="0.25">
      <c r="A46" s="351">
        <v>40</v>
      </c>
      <c r="B46" s="352" t="s">
        <v>151</v>
      </c>
      <c r="C46" s="359" t="s">
        <v>563</v>
      </c>
      <c r="D46" s="354">
        <f t="shared" si="1"/>
        <v>2.5</v>
      </c>
      <c r="E46" s="368">
        <v>2.5</v>
      </c>
      <c r="F46" s="368"/>
      <c r="G46" s="355"/>
      <c r="H46" s="355"/>
      <c r="I46" s="377">
        <v>4</v>
      </c>
      <c r="J46" s="352" t="s">
        <v>564</v>
      </c>
    </row>
    <row r="47" spans="1:10" s="358" customFormat="1" ht="47.25" x14ac:dyDescent="0.25">
      <c r="A47" s="351">
        <v>41</v>
      </c>
      <c r="B47" s="352" t="s">
        <v>151</v>
      </c>
      <c r="C47" s="353" t="s">
        <v>565</v>
      </c>
      <c r="D47" s="354">
        <f t="shared" si="1"/>
        <v>0.65</v>
      </c>
      <c r="E47" s="355">
        <v>0.65</v>
      </c>
      <c r="F47" s="368"/>
      <c r="G47" s="355"/>
      <c r="H47" s="355"/>
      <c r="I47" s="356">
        <v>4</v>
      </c>
      <c r="J47" s="352" t="s">
        <v>564</v>
      </c>
    </row>
    <row r="48" spans="1:10" s="358" customFormat="1" ht="116.25" customHeight="1" x14ac:dyDescent="0.25">
      <c r="A48" s="351">
        <v>42</v>
      </c>
      <c r="B48" s="352" t="s">
        <v>151</v>
      </c>
      <c r="C48" s="353" t="s">
        <v>566</v>
      </c>
      <c r="D48" s="354">
        <f t="shared" si="1"/>
        <v>3</v>
      </c>
      <c r="E48" s="354">
        <v>3</v>
      </c>
      <c r="F48" s="368"/>
      <c r="G48" s="354"/>
      <c r="H48" s="354"/>
      <c r="I48" s="371" t="s">
        <v>2103</v>
      </c>
      <c r="J48" s="352" t="s">
        <v>263</v>
      </c>
    </row>
    <row r="49" spans="1:10" s="358" customFormat="1" ht="70.5" customHeight="1" x14ac:dyDescent="0.25">
      <c r="A49" s="351">
        <v>43</v>
      </c>
      <c r="B49" s="357" t="s">
        <v>151</v>
      </c>
      <c r="C49" s="359" t="s">
        <v>567</v>
      </c>
      <c r="D49" s="354">
        <v>0.56999999999999995</v>
      </c>
      <c r="E49" s="355">
        <v>0.25</v>
      </c>
      <c r="F49" s="368"/>
      <c r="G49" s="355"/>
      <c r="H49" s="355">
        <v>0.32</v>
      </c>
      <c r="I49" s="377">
        <v>5</v>
      </c>
      <c r="J49" s="352" t="s">
        <v>568</v>
      </c>
    </row>
    <row r="50" spans="1:10" s="358" customFormat="1" ht="47.25" x14ac:dyDescent="0.25">
      <c r="A50" s="351">
        <v>44</v>
      </c>
      <c r="B50" s="352" t="s">
        <v>569</v>
      </c>
      <c r="C50" s="353" t="s">
        <v>513</v>
      </c>
      <c r="D50" s="354">
        <v>1</v>
      </c>
      <c r="E50" s="354"/>
      <c r="F50" s="368"/>
      <c r="G50" s="354"/>
      <c r="H50" s="354">
        <v>1</v>
      </c>
      <c r="I50" s="356">
        <v>3</v>
      </c>
      <c r="J50" s="352" t="s">
        <v>568</v>
      </c>
    </row>
    <row r="51" spans="1:10" s="358" customFormat="1" ht="47.25" x14ac:dyDescent="0.25">
      <c r="A51" s="351">
        <v>45</v>
      </c>
      <c r="B51" s="352" t="s">
        <v>151</v>
      </c>
      <c r="C51" s="353" t="s">
        <v>570</v>
      </c>
      <c r="D51" s="354">
        <v>1.4</v>
      </c>
      <c r="E51" s="355">
        <v>1.26</v>
      </c>
      <c r="F51" s="368"/>
      <c r="G51" s="355"/>
      <c r="H51" s="355">
        <v>0.14000000000000001</v>
      </c>
      <c r="I51" s="356">
        <v>3</v>
      </c>
      <c r="J51" s="352" t="s">
        <v>568</v>
      </c>
    </row>
    <row r="52" spans="1:10" s="358" customFormat="1" ht="47.25" x14ac:dyDescent="0.25">
      <c r="A52" s="351">
        <v>46</v>
      </c>
      <c r="B52" s="366" t="s">
        <v>571</v>
      </c>
      <c r="C52" s="367" t="s">
        <v>572</v>
      </c>
      <c r="D52" s="354">
        <v>1.6</v>
      </c>
      <c r="E52" s="355">
        <v>1.4</v>
      </c>
      <c r="F52" s="368"/>
      <c r="G52" s="355"/>
      <c r="H52" s="355">
        <v>0.2</v>
      </c>
      <c r="I52" s="369">
        <v>3</v>
      </c>
      <c r="J52" s="352" t="s">
        <v>568</v>
      </c>
    </row>
    <row r="53" spans="1:10" s="358" customFormat="1" ht="81.75" customHeight="1" x14ac:dyDescent="0.25">
      <c r="A53" s="351">
        <v>47</v>
      </c>
      <c r="B53" s="352" t="s">
        <v>573</v>
      </c>
      <c r="C53" s="353" t="s">
        <v>574</v>
      </c>
      <c r="D53" s="354">
        <v>0.74</v>
      </c>
      <c r="E53" s="355">
        <v>0.71</v>
      </c>
      <c r="F53" s="368"/>
      <c r="G53" s="355"/>
      <c r="H53" s="355">
        <v>0.03</v>
      </c>
      <c r="I53" s="356">
        <v>4</v>
      </c>
      <c r="J53" s="352" t="s">
        <v>575</v>
      </c>
    </row>
    <row r="54" spans="1:10" s="358" customFormat="1" ht="33" customHeight="1" x14ac:dyDescent="0.25">
      <c r="A54" s="351">
        <v>48</v>
      </c>
      <c r="B54" s="352" t="s">
        <v>576</v>
      </c>
      <c r="C54" s="367" t="s">
        <v>577</v>
      </c>
      <c r="D54" s="354">
        <v>0.42</v>
      </c>
      <c r="E54" s="354"/>
      <c r="F54" s="368"/>
      <c r="G54" s="354"/>
      <c r="H54" s="354">
        <v>0.42</v>
      </c>
      <c r="I54" s="369">
        <v>3</v>
      </c>
      <c r="J54" s="352" t="s">
        <v>575</v>
      </c>
    </row>
    <row r="55" spans="1:10" s="358" customFormat="1" ht="47.25" x14ac:dyDescent="0.25">
      <c r="A55" s="351">
        <v>49</v>
      </c>
      <c r="B55" s="352" t="s">
        <v>573</v>
      </c>
      <c r="C55" s="359" t="s">
        <v>578</v>
      </c>
      <c r="D55" s="354">
        <v>1.4</v>
      </c>
      <c r="E55" s="355"/>
      <c r="F55" s="368"/>
      <c r="G55" s="355"/>
      <c r="H55" s="355">
        <v>1.4</v>
      </c>
      <c r="I55" s="377">
        <v>5</v>
      </c>
      <c r="J55" s="352" t="s">
        <v>568</v>
      </c>
    </row>
    <row r="56" spans="1:10" s="358" customFormat="1" ht="47.25" x14ac:dyDescent="0.25">
      <c r="A56" s="351">
        <v>50</v>
      </c>
      <c r="B56" s="374" t="s">
        <v>151</v>
      </c>
      <c r="C56" s="359" t="s">
        <v>579</v>
      </c>
      <c r="D56" s="354">
        <v>2</v>
      </c>
      <c r="E56" s="355">
        <v>2</v>
      </c>
      <c r="F56" s="368"/>
      <c r="G56" s="355"/>
      <c r="H56" s="355"/>
      <c r="I56" s="377">
        <v>3</v>
      </c>
      <c r="J56" s="352" t="s">
        <v>568</v>
      </c>
    </row>
    <row r="57" spans="1:10" s="358" customFormat="1" ht="89.25" customHeight="1" x14ac:dyDescent="0.25">
      <c r="A57" s="351">
        <v>51</v>
      </c>
      <c r="B57" s="357" t="s">
        <v>151</v>
      </c>
      <c r="C57" s="353" t="s">
        <v>580</v>
      </c>
      <c r="D57" s="354">
        <v>91</v>
      </c>
      <c r="E57" s="378">
        <v>0.25</v>
      </c>
      <c r="F57" s="368"/>
      <c r="G57" s="378"/>
      <c r="H57" s="378">
        <v>0.66</v>
      </c>
      <c r="I57" s="356">
        <v>5</v>
      </c>
      <c r="J57" s="352" t="s">
        <v>263</v>
      </c>
    </row>
    <row r="58" spans="1:10" s="358" customFormat="1" ht="44.25" customHeight="1" x14ac:dyDescent="0.25">
      <c r="A58" s="351">
        <v>52</v>
      </c>
      <c r="B58" s="352" t="s">
        <v>581</v>
      </c>
      <c r="C58" s="359" t="s">
        <v>582</v>
      </c>
      <c r="D58" s="354">
        <v>6.25</v>
      </c>
      <c r="E58" s="355">
        <v>6.25</v>
      </c>
      <c r="F58" s="368"/>
      <c r="G58" s="355"/>
      <c r="H58" s="355"/>
      <c r="I58" s="377">
        <v>3</v>
      </c>
      <c r="J58" s="352" t="s">
        <v>583</v>
      </c>
    </row>
    <row r="59" spans="1:10" s="358" customFormat="1" ht="52.5" customHeight="1" x14ac:dyDescent="0.25">
      <c r="A59" s="351">
        <v>53</v>
      </c>
      <c r="B59" s="374" t="s">
        <v>573</v>
      </c>
      <c r="C59" s="379" t="s">
        <v>584</v>
      </c>
      <c r="D59" s="354">
        <v>0.67</v>
      </c>
      <c r="E59" s="355">
        <v>0.67</v>
      </c>
      <c r="F59" s="368"/>
      <c r="G59" s="355"/>
      <c r="H59" s="355"/>
      <c r="I59" s="380">
        <v>5</v>
      </c>
      <c r="J59" s="352" t="s">
        <v>263</v>
      </c>
    </row>
    <row r="60" spans="1:10" s="358" customFormat="1" ht="66.75" customHeight="1" x14ac:dyDescent="0.25">
      <c r="A60" s="351">
        <v>54</v>
      </c>
      <c r="B60" s="352" t="s">
        <v>151</v>
      </c>
      <c r="C60" s="353" t="s">
        <v>585</v>
      </c>
      <c r="D60" s="354">
        <v>0.66</v>
      </c>
      <c r="E60" s="354">
        <v>0.66</v>
      </c>
      <c r="F60" s="368"/>
      <c r="G60" s="354"/>
      <c r="H60" s="354"/>
      <c r="I60" s="371" t="s">
        <v>2110</v>
      </c>
      <c r="J60" s="352" t="s">
        <v>586</v>
      </c>
    </row>
    <row r="61" spans="1:10" s="358" customFormat="1" ht="33" customHeight="1" x14ac:dyDescent="0.25">
      <c r="A61" s="351">
        <v>55</v>
      </c>
      <c r="B61" s="381" t="s">
        <v>587</v>
      </c>
      <c r="C61" s="353" t="s">
        <v>588</v>
      </c>
      <c r="D61" s="354">
        <v>0.7</v>
      </c>
      <c r="E61" s="354">
        <v>0.2</v>
      </c>
      <c r="F61" s="368"/>
      <c r="G61" s="354"/>
      <c r="H61" s="354">
        <v>0.5</v>
      </c>
      <c r="I61" s="371" t="s">
        <v>2104</v>
      </c>
      <c r="J61" s="352" t="s">
        <v>586</v>
      </c>
    </row>
    <row r="62" spans="1:10" s="358" customFormat="1" ht="72" customHeight="1" x14ac:dyDescent="0.25">
      <c r="A62" s="351">
        <v>56</v>
      </c>
      <c r="B62" s="352" t="s">
        <v>151</v>
      </c>
      <c r="C62" s="353" t="s">
        <v>589</v>
      </c>
      <c r="D62" s="354">
        <v>0.7</v>
      </c>
      <c r="E62" s="355">
        <v>0.7</v>
      </c>
      <c r="F62" s="368"/>
      <c r="G62" s="355"/>
      <c r="H62" s="354"/>
      <c r="I62" s="371" t="s">
        <v>2111</v>
      </c>
      <c r="J62" s="352" t="s">
        <v>583</v>
      </c>
    </row>
    <row r="63" spans="1:10" s="358" customFormat="1" ht="47.25" x14ac:dyDescent="0.25">
      <c r="A63" s="351">
        <v>57</v>
      </c>
      <c r="B63" s="352" t="s">
        <v>151</v>
      </c>
      <c r="C63" s="353" t="s">
        <v>590</v>
      </c>
      <c r="D63" s="354">
        <v>1</v>
      </c>
      <c r="E63" s="354">
        <v>1</v>
      </c>
      <c r="F63" s="368"/>
      <c r="G63" s="354"/>
      <c r="H63" s="354"/>
      <c r="I63" s="371">
        <v>3</v>
      </c>
      <c r="J63" s="352" t="s">
        <v>591</v>
      </c>
    </row>
    <row r="64" spans="1:10" s="358" customFormat="1" ht="31.5" x14ac:dyDescent="0.25">
      <c r="A64" s="351">
        <v>58</v>
      </c>
      <c r="B64" s="352" t="s">
        <v>151</v>
      </c>
      <c r="C64" s="359" t="s">
        <v>592</v>
      </c>
      <c r="D64" s="354">
        <v>0.8</v>
      </c>
      <c r="E64" s="355">
        <v>0.5</v>
      </c>
      <c r="F64" s="368"/>
      <c r="G64" s="355"/>
      <c r="H64" s="355">
        <v>0.3</v>
      </c>
      <c r="I64" s="370">
        <v>4</v>
      </c>
      <c r="J64" s="352" t="s">
        <v>593</v>
      </c>
    </row>
    <row r="65" spans="1:10" s="358" customFormat="1" ht="47.25" x14ac:dyDescent="0.25">
      <c r="A65" s="351">
        <v>59</v>
      </c>
      <c r="B65" s="374" t="s">
        <v>573</v>
      </c>
      <c r="C65" s="353" t="s">
        <v>594</v>
      </c>
      <c r="D65" s="354">
        <v>0.8</v>
      </c>
      <c r="E65" s="355">
        <v>0.8</v>
      </c>
      <c r="F65" s="368"/>
      <c r="G65" s="355"/>
      <c r="H65" s="355"/>
      <c r="I65" s="371" t="s">
        <v>2107</v>
      </c>
      <c r="J65" s="352" t="s">
        <v>595</v>
      </c>
    </row>
    <row r="66" spans="1:10" s="358" customFormat="1" ht="33" customHeight="1" x14ac:dyDescent="0.25">
      <c r="A66" s="351">
        <v>60</v>
      </c>
      <c r="B66" s="357" t="s">
        <v>596</v>
      </c>
      <c r="C66" s="382" t="s">
        <v>597</v>
      </c>
      <c r="D66" s="354">
        <v>1.85</v>
      </c>
      <c r="E66" s="355">
        <v>0.65</v>
      </c>
      <c r="F66" s="368"/>
      <c r="G66" s="355"/>
      <c r="H66" s="355">
        <v>1.2</v>
      </c>
      <c r="I66" s="371" t="s">
        <v>2107</v>
      </c>
      <c r="J66" s="352" t="s">
        <v>598</v>
      </c>
    </row>
    <row r="67" spans="1:10" s="358" customFormat="1" ht="33" customHeight="1" x14ac:dyDescent="0.25">
      <c r="A67" s="351">
        <v>61</v>
      </c>
      <c r="B67" s="352" t="s">
        <v>151</v>
      </c>
      <c r="C67" s="353" t="s">
        <v>599</v>
      </c>
      <c r="D67" s="354">
        <v>0.2</v>
      </c>
      <c r="E67" s="355">
        <v>0.2</v>
      </c>
      <c r="F67" s="368"/>
      <c r="G67" s="355"/>
      <c r="H67" s="355"/>
      <c r="I67" s="371">
        <v>5</v>
      </c>
      <c r="J67" s="352" t="s">
        <v>600</v>
      </c>
    </row>
    <row r="68" spans="1:10" s="358" customFormat="1" ht="33" customHeight="1" x14ac:dyDescent="0.25">
      <c r="A68" s="351">
        <v>62</v>
      </c>
      <c r="B68" s="352" t="s">
        <v>601</v>
      </c>
      <c r="C68" s="359" t="s">
        <v>602</v>
      </c>
      <c r="D68" s="354">
        <v>3.4</v>
      </c>
      <c r="E68" s="354">
        <v>3.4</v>
      </c>
      <c r="F68" s="368"/>
      <c r="G68" s="354"/>
      <c r="H68" s="354"/>
      <c r="I68" s="370" t="s">
        <v>2107</v>
      </c>
      <c r="J68" s="352" t="s">
        <v>598</v>
      </c>
    </row>
    <row r="69" spans="1:10" s="358" customFormat="1" ht="33" customHeight="1" x14ac:dyDescent="0.25">
      <c r="A69" s="351">
        <v>63</v>
      </c>
      <c r="B69" s="374" t="s">
        <v>151</v>
      </c>
      <c r="C69" s="353" t="s">
        <v>603</v>
      </c>
      <c r="D69" s="354">
        <v>0.57999999999999996</v>
      </c>
      <c r="E69" s="355">
        <v>0.57999999999999996</v>
      </c>
      <c r="F69" s="368"/>
      <c r="G69" s="355"/>
      <c r="H69" s="355"/>
      <c r="I69" s="371" t="s">
        <v>2112</v>
      </c>
      <c r="J69" s="352" t="s">
        <v>263</v>
      </c>
    </row>
    <row r="70" spans="1:10" s="358" customFormat="1" ht="51" customHeight="1" x14ac:dyDescent="0.25">
      <c r="A70" s="351">
        <v>64</v>
      </c>
      <c r="B70" s="352" t="s">
        <v>604</v>
      </c>
      <c r="C70" s="352" t="s">
        <v>605</v>
      </c>
      <c r="D70" s="354">
        <f t="shared" si="1"/>
        <v>22</v>
      </c>
      <c r="E70" s="355">
        <v>20</v>
      </c>
      <c r="F70" s="355"/>
      <c r="G70" s="355"/>
      <c r="H70" s="355">
        <v>2</v>
      </c>
      <c r="I70" s="371" t="s">
        <v>2107</v>
      </c>
      <c r="J70" s="352" t="s">
        <v>600</v>
      </c>
    </row>
    <row r="71" spans="1:10" s="358" customFormat="1" ht="33" customHeight="1" x14ac:dyDescent="0.25">
      <c r="A71" s="351">
        <v>65</v>
      </c>
      <c r="B71" s="374" t="s">
        <v>151</v>
      </c>
      <c r="C71" s="353" t="s">
        <v>606</v>
      </c>
      <c r="D71" s="354">
        <v>1.2</v>
      </c>
      <c r="E71" s="355">
        <v>1.2</v>
      </c>
      <c r="F71" s="368"/>
      <c r="G71" s="355"/>
      <c r="H71" s="355"/>
      <c r="I71" s="371">
        <v>5</v>
      </c>
      <c r="J71" s="352" t="s">
        <v>593</v>
      </c>
    </row>
    <row r="72" spans="1:10" s="358" customFormat="1" ht="33" customHeight="1" x14ac:dyDescent="0.25">
      <c r="A72" s="351">
        <v>66</v>
      </c>
      <c r="B72" s="357" t="s">
        <v>607</v>
      </c>
      <c r="C72" s="375" t="s">
        <v>608</v>
      </c>
      <c r="D72" s="354">
        <v>0.06</v>
      </c>
      <c r="E72" s="355"/>
      <c r="F72" s="368"/>
      <c r="G72" s="355"/>
      <c r="H72" s="355">
        <v>0.06</v>
      </c>
      <c r="I72" s="376">
        <v>3</v>
      </c>
      <c r="J72" s="352" t="s">
        <v>263</v>
      </c>
    </row>
    <row r="73" spans="1:10" s="358" customFormat="1" ht="33" customHeight="1" x14ac:dyDescent="0.25">
      <c r="A73" s="351">
        <v>67</v>
      </c>
      <c r="B73" s="357" t="s">
        <v>151</v>
      </c>
      <c r="C73" s="353" t="s">
        <v>609</v>
      </c>
      <c r="D73" s="354">
        <v>0.15</v>
      </c>
      <c r="E73" s="355">
        <v>0.15</v>
      </c>
      <c r="F73" s="368"/>
      <c r="G73" s="355"/>
      <c r="H73" s="355"/>
      <c r="I73" s="371">
        <v>4</v>
      </c>
      <c r="J73" s="352" t="s">
        <v>263</v>
      </c>
    </row>
    <row r="74" spans="1:10" s="358" customFormat="1" ht="33" customHeight="1" x14ac:dyDescent="0.25">
      <c r="A74" s="351">
        <v>68</v>
      </c>
      <c r="B74" s="352" t="s">
        <v>610</v>
      </c>
      <c r="C74" s="359" t="s">
        <v>611</v>
      </c>
      <c r="D74" s="354">
        <v>0.5</v>
      </c>
      <c r="E74" s="354"/>
      <c r="F74" s="368"/>
      <c r="G74" s="354"/>
      <c r="H74" s="354">
        <v>0.5</v>
      </c>
      <c r="I74" s="370">
        <v>6</v>
      </c>
      <c r="J74" s="352" t="s">
        <v>263</v>
      </c>
    </row>
    <row r="75" spans="1:10" s="358" customFormat="1" ht="33" customHeight="1" x14ac:dyDescent="0.25">
      <c r="A75" s="351">
        <v>69</v>
      </c>
      <c r="B75" s="352" t="s">
        <v>612</v>
      </c>
      <c r="C75" s="359" t="s">
        <v>611</v>
      </c>
      <c r="D75" s="354">
        <v>0.25</v>
      </c>
      <c r="E75" s="354"/>
      <c r="F75" s="368"/>
      <c r="G75" s="354"/>
      <c r="H75" s="354">
        <v>0.25</v>
      </c>
      <c r="I75" s="370">
        <v>3</v>
      </c>
      <c r="J75" s="352" t="s">
        <v>263</v>
      </c>
    </row>
    <row r="76" spans="1:10" s="358" customFormat="1" ht="33" customHeight="1" x14ac:dyDescent="0.25">
      <c r="A76" s="351">
        <v>70</v>
      </c>
      <c r="B76" s="366" t="s">
        <v>151</v>
      </c>
      <c r="C76" s="367" t="s">
        <v>613</v>
      </c>
      <c r="D76" s="354">
        <v>0.4</v>
      </c>
      <c r="E76" s="354">
        <v>0.4</v>
      </c>
      <c r="F76" s="368"/>
      <c r="G76" s="354"/>
      <c r="H76" s="354"/>
      <c r="I76" s="372" t="s">
        <v>2112</v>
      </c>
      <c r="J76" s="352" t="s">
        <v>614</v>
      </c>
    </row>
    <row r="77" spans="1:10" s="358" customFormat="1" ht="33" customHeight="1" x14ac:dyDescent="0.25">
      <c r="A77" s="351">
        <v>71</v>
      </c>
      <c r="B77" s="366" t="s">
        <v>151</v>
      </c>
      <c r="C77" s="359" t="s">
        <v>615</v>
      </c>
      <c r="D77" s="354">
        <v>0.2</v>
      </c>
      <c r="E77" s="354">
        <v>0.09</v>
      </c>
      <c r="F77" s="368"/>
      <c r="G77" s="354"/>
      <c r="H77" s="354">
        <v>0.11</v>
      </c>
      <c r="I77" s="370">
        <v>6</v>
      </c>
      <c r="J77" s="352" t="s">
        <v>263</v>
      </c>
    </row>
    <row r="78" spans="1:10" s="358" customFormat="1" ht="47.25" x14ac:dyDescent="0.25">
      <c r="A78" s="351">
        <v>72</v>
      </c>
      <c r="B78" s="357" t="s">
        <v>151</v>
      </c>
      <c r="C78" s="375" t="s">
        <v>616</v>
      </c>
      <c r="D78" s="354">
        <v>1</v>
      </c>
      <c r="E78" s="355">
        <v>1</v>
      </c>
      <c r="F78" s="368"/>
      <c r="G78" s="355"/>
      <c r="H78" s="355"/>
      <c r="I78" s="376" t="s">
        <v>2106</v>
      </c>
      <c r="J78" s="352" t="s">
        <v>595</v>
      </c>
    </row>
    <row r="79" spans="1:10" s="358" customFormat="1" ht="55.5" customHeight="1" x14ac:dyDescent="0.25">
      <c r="A79" s="351">
        <v>73</v>
      </c>
      <c r="B79" s="366" t="s">
        <v>151</v>
      </c>
      <c r="C79" s="359" t="s">
        <v>617</v>
      </c>
      <c r="D79" s="354">
        <v>0.4</v>
      </c>
      <c r="E79" s="354">
        <v>0.2</v>
      </c>
      <c r="F79" s="368"/>
      <c r="G79" s="354"/>
      <c r="H79" s="354">
        <v>0.2</v>
      </c>
      <c r="I79" s="370"/>
      <c r="J79" s="352" t="s">
        <v>263</v>
      </c>
    </row>
    <row r="80" spans="1:10" s="358" customFormat="1" ht="62.25" customHeight="1" x14ac:dyDescent="0.25">
      <c r="A80" s="351">
        <v>74</v>
      </c>
      <c r="B80" s="357" t="s">
        <v>151</v>
      </c>
      <c r="C80" s="375" t="s">
        <v>618</v>
      </c>
      <c r="D80" s="354">
        <v>0.3</v>
      </c>
      <c r="E80" s="355">
        <v>0.1</v>
      </c>
      <c r="F80" s="368"/>
      <c r="G80" s="355"/>
      <c r="H80" s="355">
        <v>0.2</v>
      </c>
      <c r="I80" s="376"/>
      <c r="J80" s="352" t="s">
        <v>263</v>
      </c>
    </row>
    <row r="81" spans="1:10" s="358" customFormat="1" ht="33" customHeight="1" x14ac:dyDescent="0.25">
      <c r="A81" s="351">
        <v>75</v>
      </c>
      <c r="B81" s="352" t="s">
        <v>264</v>
      </c>
      <c r="C81" s="353" t="s">
        <v>619</v>
      </c>
      <c r="D81" s="354">
        <v>0.2</v>
      </c>
      <c r="E81" s="355"/>
      <c r="F81" s="368"/>
      <c r="G81" s="355"/>
      <c r="H81" s="355">
        <v>0.2</v>
      </c>
      <c r="I81" s="371" t="s">
        <v>2104</v>
      </c>
      <c r="J81" s="352" t="s">
        <v>263</v>
      </c>
    </row>
    <row r="82" spans="1:10" s="358" customFormat="1" ht="47.25" x14ac:dyDescent="0.25">
      <c r="A82" s="351">
        <v>76</v>
      </c>
      <c r="B82" s="352" t="s">
        <v>151</v>
      </c>
      <c r="C82" s="353" t="s">
        <v>620</v>
      </c>
      <c r="D82" s="354">
        <v>1.75</v>
      </c>
      <c r="E82" s="355">
        <v>1.17</v>
      </c>
      <c r="F82" s="368"/>
      <c r="G82" s="355"/>
      <c r="H82" s="355">
        <v>0.57999999999999996</v>
      </c>
      <c r="I82" s="371" t="s">
        <v>2104</v>
      </c>
      <c r="J82" s="352" t="s">
        <v>621</v>
      </c>
    </row>
    <row r="83" spans="1:10" s="358" customFormat="1" ht="47.25" x14ac:dyDescent="0.25">
      <c r="A83" s="351">
        <v>77</v>
      </c>
      <c r="B83" s="352" t="s">
        <v>151</v>
      </c>
      <c r="C83" s="353" t="s">
        <v>622</v>
      </c>
      <c r="D83" s="354">
        <v>1.5</v>
      </c>
      <c r="E83" s="355">
        <v>1.3</v>
      </c>
      <c r="F83" s="368"/>
      <c r="G83" s="355"/>
      <c r="H83" s="355">
        <v>0.2</v>
      </c>
      <c r="I83" s="371" t="s">
        <v>2104</v>
      </c>
      <c r="J83" s="352" t="s">
        <v>621</v>
      </c>
    </row>
    <row r="84" spans="1:10" s="358" customFormat="1" ht="47.25" x14ac:dyDescent="0.25">
      <c r="A84" s="351">
        <v>78</v>
      </c>
      <c r="B84" s="357" t="s">
        <v>151</v>
      </c>
      <c r="C84" s="353" t="s">
        <v>623</v>
      </c>
      <c r="D84" s="354">
        <v>1.29</v>
      </c>
      <c r="E84" s="355">
        <v>1.19</v>
      </c>
      <c r="F84" s="368"/>
      <c r="G84" s="355"/>
      <c r="H84" s="355">
        <v>0.1</v>
      </c>
      <c r="I84" s="371" t="s">
        <v>2107</v>
      </c>
      <c r="J84" s="352" t="s">
        <v>621</v>
      </c>
    </row>
    <row r="85" spans="1:10" s="358" customFormat="1" ht="33" customHeight="1" x14ac:dyDescent="0.25">
      <c r="A85" s="351">
        <v>79</v>
      </c>
      <c r="B85" s="357" t="s">
        <v>264</v>
      </c>
      <c r="C85" s="353" t="s">
        <v>624</v>
      </c>
      <c r="D85" s="354">
        <v>0.5</v>
      </c>
      <c r="E85" s="355">
        <v>0.5</v>
      </c>
      <c r="F85" s="368"/>
      <c r="G85" s="355"/>
      <c r="H85" s="355"/>
      <c r="I85" s="371" t="s">
        <v>2105</v>
      </c>
      <c r="J85" s="352" t="s">
        <v>625</v>
      </c>
    </row>
    <row r="86" spans="1:10" s="358" customFormat="1" ht="47.25" x14ac:dyDescent="0.25">
      <c r="A86" s="351">
        <v>80</v>
      </c>
      <c r="B86" s="352" t="s">
        <v>151</v>
      </c>
      <c r="C86" s="353" t="s">
        <v>626</v>
      </c>
      <c r="D86" s="354">
        <v>1.2</v>
      </c>
      <c r="E86" s="355">
        <v>1.2</v>
      </c>
      <c r="F86" s="368"/>
      <c r="G86" s="355"/>
      <c r="H86" s="355"/>
      <c r="I86" s="371" t="s">
        <v>489</v>
      </c>
      <c r="J86" s="352" t="s">
        <v>627</v>
      </c>
    </row>
    <row r="87" spans="1:10" s="358" customFormat="1" ht="63" x14ac:dyDescent="0.25">
      <c r="A87" s="351">
        <v>81</v>
      </c>
      <c r="B87" s="366" t="s">
        <v>151</v>
      </c>
      <c r="C87" s="367" t="s">
        <v>628</v>
      </c>
      <c r="D87" s="354">
        <v>1.43</v>
      </c>
      <c r="E87" s="355">
        <v>1.33</v>
      </c>
      <c r="F87" s="368"/>
      <c r="G87" s="354"/>
      <c r="H87" s="354">
        <v>0.1</v>
      </c>
      <c r="I87" s="372" t="s">
        <v>2103</v>
      </c>
      <c r="J87" s="352" t="s">
        <v>629</v>
      </c>
    </row>
    <row r="88" spans="1:10" s="358" customFormat="1" ht="63" x14ac:dyDescent="0.25">
      <c r="A88" s="351">
        <v>82</v>
      </c>
      <c r="B88" s="352" t="s">
        <v>630</v>
      </c>
      <c r="C88" s="353" t="s">
        <v>631</v>
      </c>
      <c r="D88" s="354">
        <v>1</v>
      </c>
      <c r="E88" s="355"/>
      <c r="F88" s="368"/>
      <c r="G88" s="355"/>
      <c r="H88" s="355">
        <v>1</v>
      </c>
      <c r="I88" s="371" t="s">
        <v>491</v>
      </c>
      <c r="J88" s="352" t="s">
        <v>629</v>
      </c>
    </row>
    <row r="89" spans="1:10" s="358" customFormat="1" ht="47.25" x14ac:dyDescent="0.25">
      <c r="A89" s="351">
        <v>83</v>
      </c>
      <c r="B89" s="374" t="s">
        <v>151</v>
      </c>
      <c r="C89" s="359" t="s">
        <v>632</v>
      </c>
      <c r="D89" s="354">
        <v>0.1</v>
      </c>
      <c r="E89" s="355">
        <v>0.1</v>
      </c>
      <c r="F89" s="368"/>
      <c r="G89" s="355"/>
      <c r="H89" s="355"/>
      <c r="I89" s="370" t="s">
        <v>491</v>
      </c>
      <c r="J89" s="352" t="s">
        <v>633</v>
      </c>
    </row>
    <row r="90" spans="1:10" s="358" customFormat="1" ht="45.75" customHeight="1" x14ac:dyDescent="0.25">
      <c r="A90" s="351">
        <v>84</v>
      </c>
      <c r="B90" s="352" t="s">
        <v>151</v>
      </c>
      <c r="C90" s="353" t="s">
        <v>634</v>
      </c>
      <c r="D90" s="354">
        <v>1.45</v>
      </c>
      <c r="E90" s="354">
        <v>0.45</v>
      </c>
      <c r="F90" s="368"/>
      <c r="G90" s="354"/>
      <c r="H90" s="354">
        <v>1</v>
      </c>
      <c r="I90" s="371" t="s">
        <v>2107</v>
      </c>
      <c r="J90" s="352" t="s">
        <v>635</v>
      </c>
    </row>
    <row r="91" spans="1:10" s="358" customFormat="1" ht="33" customHeight="1" x14ac:dyDescent="0.25">
      <c r="A91" s="351">
        <v>85</v>
      </c>
      <c r="B91" s="352" t="s">
        <v>264</v>
      </c>
      <c r="C91" s="353" t="s">
        <v>636</v>
      </c>
      <c r="D91" s="354">
        <v>0.73</v>
      </c>
      <c r="E91" s="354"/>
      <c r="F91" s="368"/>
      <c r="G91" s="354"/>
      <c r="H91" s="354">
        <v>0.73</v>
      </c>
      <c r="I91" s="371" t="s">
        <v>2105</v>
      </c>
      <c r="J91" s="352" t="s">
        <v>263</v>
      </c>
    </row>
    <row r="92" spans="1:10" s="358" customFormat="1" ht="33" customHeight="1" x14ac:dyDescent="0.25">
      <c r="A92" s="351">
        <v>86</v>
      </c>
      <c r="B92" s="352" t="s">
        <v>151</v>
      </c>
      <c r="C92" s="359" t="s">
        <v>637</v>
      </c>
      <c r="D92" s="354">
        <v>0.65</v>
      </c>
      <c r="E92" s="354"/>
      <c r="F92" s="368"/>
      <c r="G92" s="354"/>
      <c r="H92" s="354">
        <v>0.65</v>
      </c>
      <c r="I92" s="370" t="s">
        <v>491</v>
      </c>
      <c r="J92" s="352" t="s">
        <v>263</v>
      </c>
    </row>
    <row r="93" spans="1:10" s="358" customFormat="1" ht="47.25" x14ac:dyDescent="0.25">
      <c r="A93" s="351">
        <v>87</v>
      </c>
      <c r="B93" s="352" t="s">
        <v>129</v>
      </c>
      <c r="C93" s="353" t="s">
        <v>638</v>
      </c>
      <c r="D93" s="354">
        <v>1.5</v>
      </c>
      <c r="E93" s="355">
        <v>1.5</v>
      </c>
      <c r="F93" s="368"/>
      <c r="G93" s="355"/>
      <c r="H93" s="355"/>
      <c r="I93" s="371" t="s">
        <v>2104</v>
      </c>
      <c r="J93" s="352" t="s">
        <v>621</v>
      </c>
    </row>
    <row r="94" spans="1:10" s="358" customFormat="1" ht="33" customHeight="1" x14ac:dyDescent="0.25">
      <c r="A94" s="351">
        <v>88</v>
      </c>
      <c r="B94" s="374" t="s">
        <v>639</v>
      </c>
      <c r="C94" s="367" t="s">
        <v>640</v>
      </c>
      <c r="D94" s="354">
        <v>3</v>
      </c>
      <c r="E94" s="355">
        <v>3</v>
      </c>
      <c r="F94" s="368"/>
      <c r="G94" s="355"/>
      <c r="H94" s="355"/>
      <c r="I94" s="372" t="s">
        <v>2104</v>
      </c>
      <c r="J94" s="352" t="s">
        <v>641</v>
      </c>
    </row>
    <row r="95" spans="1:10" s="358" customFormat="1" ht="55.5" customHeight="1" x14ac:dyDescent="0.25">
      <c r="A95" s="351">
        <v>89</v>
      </c>
      <c r="B95" s="374" t="s">
        <v>642</v>
      </c>
      <c r="C95" s="353" t="s">
        <v>643</v>
      </c>
      <c r="D95" s="354">
        <v>0.97</v>
      </c>
      <c r="E95" s="355"/>
      <c r="F95" s="368"/>
      <c r="G95" s="355"/>
      <c r="H95" s="355">
        <v>0.97</v>
      </c>
      <c r="I95" s="371" t="s">
        <v>2111</v>
      </c>
      <c r="J95" s="352" t="s">
        <v>644</v>
      </c>
    </row>
    <row r="96" spans="1:10" s="358" customFormat="1" ht="47.25" x14ac:dyDescent="0.25">
      <c r="A96" s="351">
        <v>90</v>
      </c>
      <c r="B96" s="374" t="s">
        <v>642</v>
      </c>
      <c r="C96" s="353" t="s">
        <v>645</v>
      </c>
      <c r="D96" s="354">
        <v>1.26</v>
      </c>
      <c r="E96" s="355">
        <v>0.93</v>
      </c>
      <c r="F96" s="368"/>
      <c r="G96" s="355"/>
      <c r="H96" s="355">
        <v>0.33</v>
      </c>
      <c r="I96" s="371" t="s">
        <v>2113</v>
      </c>
      <c r="J96" s="352" t="s">
        <v>646</v>
      </c>
    </row>
    <row r="97" spans="1:10" ht="33" customHeight="1" x14ac:dyDescent="0.25">
      <c r="A97" s="133">
        <v>91</v>
      </c>
      <c r="B97" s="134" t="s">
        <v>647</v>
      </c>
      <c r="C97" s="135" t="s">
        <v>648</v>
      </c>
      <c r="D97" s="345">
        <f t="shared" si="1"/>
        <v>0.5</v>
      </c>
      <c r="E97" s="345"/>
      <c r="F97" s="345"/>
      <c r="G97" s="345"/>
      <c r="H97" s="345">
        <v>0.5</v>
      </c>
      <c r="I97" s="363" t="s">
        <v>497</v>
      </c>
      <c r="J97" s="134" t="s">
        <v>190</v>
      </c>
    </row>
    <row r="98" spans="1:10" ht="33" customHeight="1" x14ac:dyDescent="0.25">
      <c r="A98" s="133">
        <v>92</v>
      </c>
      <c r="B98" s="141" t="s">
        <v>649</v>
      </c>
      <c r="C98" s="135" t="s">
        <v>650</v>
      </c>
      <c r="D98" s="345">
        <f t="shared" si="1"/>
        <v>0.19</v>
      </c>
      <c r="E98" s="346"/>
      <c r="F98" s="346"/>
      <c r="G98" s="346"/>
      <c r="H98" s="346">
        <v>0.19</v>
      </c>
      <c r="I98" s="363" t="s">
        <v>497</v>
      </c>
      <c r="J98" s="134" t="s">
        <v>190</v>
      </c>
    </row>
    <row r="99" spans="1:10" ht="33" customHeight="1" x14ac:dyDescent="0.25">
      <c r="A99" s="133">
        <v>93</v>
      </c>
      <c r="B99" s="134" t="s">
        <v>651</v>
      </c>
      <c r="C99" s="135" t="s">
        <v>652</v>
      </c>
      <c r="D99" s="345">
        <f t="shared" si="1"/>
        <v>0.1</v>
      </c>
      <c r="E99" s="346"/>
      <c r="F99" s="346"/>
      <c r="G99" s="346"/>
      <c r="H99" s="346">
        <v>0.1</v>
      </c>
      <c r="I99" s="363" t="s">
        <v>497</v>
      </c>
      <c r="J99" s="134" t="s">
        <v>190</v>
      </c>
    </row>
    <row r="100" spans="1:10" ht="33" customHeight="1" x14ac:dyDescent="0.25">
      <c r="A100" s="133">
        <v>94</v>
      </c>
      <c r="B100" s="141" t="s">
        <v>653</v>
      </c>
      <c r="C100" s="135" t="s">
        <v>654</v>
      </c>
      <c r="D100" s="345">
        <f t="shared" si="1"/>
        <v>0.36</v>
      </c>
      <c r="E100" s="346"/>
      <c r="F100" s="346"/>
      <c r="G100" s="346"/>
      <c r="H100" s="346">
        <v>0.36</v>
      </c>
      <c r="I100" s="363" t="s">
        <v>497</v>
      </c>
      <c r="J100" s="134" t="s">
        <v>190</v>
      </c>
    </row>
    <row r="101" spans="1:10" ht="33" customHeight="1" x14ac:dyDescent="0.25">
      <c r="A101" s="133">
        <v>95</v>
      </c>
      <c r="B101" s="134" t="s">
        <v>655</v>
      </c>
      <c r="C101" s="135" t="s">
        <v>656</v>
      </c>
      <c r="D101" s="345">
        <f t="shared" si="1"/>
        <v>4.5999999999999996</v>
      </c>
      <c r="E101" s="346">
        <v>4.5999999999999996</v>
      </c>
      <c r="F101" s="346"/>
      <c r="G101" s="346"/>
      <c r="H101" s="346"/>
      <c r="I101" s="363" t="s">
        <v>497</v>
      </c>
      <c r="J101" s="134" t="s">
        <v>190</v>
      </c>
    </row>
    <row r="102" spans="1:10" ht="33" customHeight="1" x14ac:dyDescent="0.25">
      <c r="A102" s="133">
        <v>96</v>
      </c>
      <c r="B102" s="134" t="s">
        <v>657</v>
      </c>
      <c r="C102" s="135" t="s">
        <v>658</v>
      </c>
      <c r="D102" s="345">
        <f t="shared" si="1"/>
        <v>0.2</v>
      </c>
      <c r="E102" s="346">
        <v>0.2</v>
      </c>
      <c r="F102" s="346"/>
      <c r="G102" s="346"/>
      <c r="H102" s="346"/>
      <c r="I102" s="363" t="s">
        <v>497</v>
      </c>
      <c r="J102" s="134" t="s">
        <v>190</v>
      </c>
    </row>
    <row r="103" spans="1:10" ht="33" customHeight="1" x14ac:dyDescent="0.25">
      <c r="A103" s="133">
        <v>97</v>
      </c>
      <c r="B103" s="144" t="s">
        <v>659</v>
      </c>
      <c r="C103" s="145" t="s">
        <v>660</v>
      </c>
      <c r="D103" s="345">
        <f t="shared" si="1"/>
        <v>0.2</v>
      </c>
      <c r="E103" s="345">
        <v>0.2</v>
      </c>
      <c r="F103" s="346"/>
      <c r="G103" s="346"/>
      <c r="H103" s="345"/>
      <c r="I103" s="363" t="s">
        <v>497</v>
      </c>
      <c r="J103" s="134" t="s">
        <v>190</v>
      </c>
    </row>
    <row r="104" spans="1:10" ht="33" customHeight="1" x14ac:dyDescent="0.25">
      <c r="A104" s="133">
        <v>98</v>
      </c>
      <c r="B104" s="134" t="s">
        <v>661</v>
      </c>
      <c r="C104" s="139" t="s">
        <v>662</v>
      </c>
      <c r="D104" s="345">
        <f t="shared" si="1"/>
        <v>1.4</v>
      </c>
      <c r="E104" s="346">
        <v>1.4</v>
      </c>
      <c r="F104" s="346"/>
      <c r="G104" s="346"/>
      <c r="H104" s="346"/>
      <c r="I104" s="363" t="s">
        <v>497</v>
      </c>
      <c r="J104" s="134" t="s">
        <v>190</v>
      </c>
    </row>
    <row r="105" spans="1:10" ht="54.75" customHeight="1" x14ac:dyDescent="0.25">
      <c r="A105" s="133">
        <v>99</v>
      </c>
      <c r="B105" s="134" t="s">
        <v>663</v>
      </c>
      <c r="C105" s="135" t="s">
        <v>664</v>
      </c>
      <c r="D105" s="345">
        <f t="shared" si="1"/>
        <v>0.63</v>
      </c>
      <c r="E105" s="346">
        <v>0.63</v>
      </c>
      <c r="F105" s="346"/>
      <c r="G105" s="346"/>
      <c r="H105" s="346"/>
      <c r="I105" s="363" t="s">
        <v>497</v>
      </c>
      <c r="J105" s="134" t="s">
        <v>190</v>
      </c>
    </row>
    <row r="106" spans="1:10" ht="78.75" x14ac:dyDescent="0.25">
      <c r="A106" s="133">
        <v>100</v>
      </c>
      <c r="B106" s="141" t="s">
        <v>665</v>
      </c>
      <c r="C106" s="135" t="s">
        <v>666</v>
      </c>
      <c r="D106" s="345">
        <f t="shared" si="1"/>
        <v>0.3</v>
      </c>
      <c r="E106" s="346">
        <v>0.15</v>
      </c>
      <c r="F106" s="346"/>
      <c r="G106" s="346"/>
      <c r="H106" s="346">
        <v>0.15</v>
      </c>
      <c r="I106" s="363" t="s">
        <v>497</v>
      </c>
      <c r="J106" s="134" t="s">
        <v>190</v>
      </c>
    </row>
    <row r="107" spans="1:10" ht="33" customHeight="1" x14ac:dyDescent="0.25">
      <c r="A107" s="133">
        <v>101</v>
      </c>
      <c r="B107" s="143" t="s">
        <v>667</v>
      </c>
      <c r="C107" s="135" t="s">
        <v>668</v>
      </c>
      <c r="D107" s="345">
        <f t="shared" si="1"/>
        <v>0.89999999999999991</v>
      </c>
      <c r="E107" s="346"/>
      <c r="F107" s="346"/>
      <c r="G107" s="346"/>
      <c r="H107" s="346">
        <v>0.89999999999999991</v>
      </c>
      <c r="I107" s="363" t="s">
        <v>497</v>
      </c>
      <c r="J107" s="134" t="s">
        <v>190</v>
      </c>
    </row>
    <row r="108" spans="1:10" ht="33" customHeight="1" x14ac:dyDescent="0.25">
      <c r="A108" s="133">
        <v>102</v>
      </c>
      <c r="B108" s="141" t="s">
        <v>669</v>
      </c>
      <c r="C108" s="135" t="s">
        <v>670</v>
      </c>
      <c r="D108" s="345">
        <f t="shared" si="1"/>
        <v>1.5</v>
      </c>
      <c r="E108" s="345">
        <v>0.25</v>
      </c>
      <c r="F108" s="345"/>
      <c r="G108" s="345"/>
      <c r="H108" s="345">
        <v>1.25</v>
      </c>
      <c r="I108" s="363" t="s">
        <v>497</v>
      </c>
      <c r="J108" s="134" t="s">
        <v>190</v>
      </c>
    </row>
    <row r="109" spans="1:10" ht="33" customHeight="1" x14ac:dyDescent="0.25">
      <c r="A109" s="133">
        <v>103</v>
      </c>
      <c r="B109" s="147" t="s">
        <v>671</v>
      </c>
      <c r="C109" s="142" t="s">
        <v>505</v>
      </c>
      <c r="D109" s="345">
        <f t="shared" ref="D109:D158" si="2">+SUM(E109:H109)</f>
        <v>9.49</v>
      </c>
      <c r="E109" s="346">
        <v>1.2</v>
      </c>
      <c r="F109" s="346">
        <v>1.8</v>
      </c>
      <c r="G109" s="346"/>
      <c r="H109" s="346">
        <v>6.49</v>
      </c>
      <c r="I109" s="363" t="s">
        <v>497</v>
      </c>
      <c r="J109" s="134" t="s">
        <v>190</v>
      </c>
    </row>
    <row r="110" spans="1:10" ht="51" customHeight="1" x14ac:dyDescent="0.25">
      <c r="A110" s="133">
        <v>104</v>
      </c>
      <c r="B110" s="147" t="s">
        <v>672</v>
      </c>
      <c r="C110" s="142" t="s">
        <v>526</v>
      </c>
      <c r="D110" s="345">
        <f t="shared" si="2"/>
        <v>13.4</v>
      </c>
      <c r="E110" s="346">
        <v>0.6</v>
      </c>
      <c r="F110" s="346">
        <v>0.9</v>
      </c>
      <c r="G110" s="346"/>
      <c r="H110" s="346">
        <v>11.9</v>
      </c>
      <c r="I110" s="363" t="s">
        <v>497</v>
      </c>
      <c r="J110" s="134" t="s">
        <v>190</v>
      </c>
    </row>
    <row r="111" spans="1:10" ht="33" customHeight="1" x14ac:dyDescent="0.25">
      <c r="A111" s="133">
        <v>105</v>
      </c>
      <c r="B111" s="147" t="s">
        <v>673</v>
      </c>
      <c r="C111" s="142" t="s">
        <v>674</v>
      </c>
      <c r="D111" s="345">
        <f t="shared" si="2"/>
        <v>0.01</v>
      </c>
      <c r="E111" s="346"/>
      <c r="F111" s="346"/>
      <c r="G111" s="346"/>
      <c r="H111" s="346">
        <v>0.01</v>
      </c>
      <c r="I111" s="363" t="s">
        <v>497</v>
      </c>
      <c r="J111" s="134" t="s">
        <v>190</v>
      </c>
    </row>
    <row r="112" spans="1:10" ht="33" customHeight="1" x14ac:dyDescent="0.25">
      <c r="A112" s="133">
        <v>106</v>
      </c>
      <c r="B112" s="147" t="s">
        <v>675</v>
      </c>
      <c r="C112" s="148" t="s">
        <v>674</v>
      </c>
      <c r="D112" s="345">
        <f t="shared" si="2"/>
        <v>0.4</v>
      </c>
      <c r="E112" s="350">
        <v>0.4</v>
      </c>
      <c r="F112" s="350"/>
      <c r="G112" s="350"/>
      <c r="H112" s="350"/>
      <c r="I112" s="363" t="s">
        <v>497</v>
      </c>
      <c r="J112" s="134" t="s">
        <v>190</v>
      </c>
    </row>
    <row r="113" spans="1:10" ht="33" customHeight="1" x14ac:dyDescent="0.25">
      <c r="A113" s="133">
        <v>107</v>
      </c>
      <c r="B113" s="147" t="s">
        <v>676</v>
      </c>
      <c r="C113" s="148" t="s">
        <v>677</v>
      </c>
      <c r="D113" s="345">
        <f t="shared" si="2"/>
        <v>0.02</v>
      </c>
      <c r="E113" s="350"/>
      <c r="F113" s="350"/>
      <c r="G113" s="350"/>
      <c r="H113" s="350">
        <v>0.02</v>
      </c>
      <c r="I113" s="363" t="s">
        <v>497</v>
      </c>
      <c r="J113" s="134" t="s">
        <v>190</v>
      </c>
    </row>
    <row r="114" spans="1:10" ht="33" customHeight="1" x14ac:dyDescent="0.25">
      <c r="A114" s="133">
        <v>108</v>
      </c>
      <c r="B114" s="147" t="s">
        <v>678</v>
      </c>
      <c r="C114" s="135" t="s">
        <v>679</v>
      </c>
      <c r="D114" s="345">
        <f t="shared" si="2"/>
        <v>0.6</v>
      </c>
      <c r="E114" s="350">
        <v>0.6</v>
      </c>
      <c r="F114" s="350"/>
      <c r="G114" s="350"/>
      <c r="H114" s="350"/>
      <c r="I114" s="363" t="s">
        <v>497</v>
      </c>
      <c r="J114" s="134" t="s">
        <v>190</v>
      </c>
    </row>
    <row r="115" spans="1:10" ht="51" customHeight="1" x14ac:dyDescent="0.25">
      <c r="A115" s="133">
        <v>109</v>
      </c>
      <c r="B115" s="141" t="s">
        <v>535</v>
      </c>
      <c r="C115" s="135" t="s">
        <v>536</v>
      </c>
      <c r="D115" s="345">
        <f t="shared" si="2"/>
        <v>2.4</v>
      </c>
      <c r="E115" s="346">
        <v>2</v>
      </c>
      <c r="F115" s="346"/>
      <c r="G115" s="346"/>
      <c r="H115" s="346">
        <v>0.4</v>
      </c>
      <c r="I115" s="363" t="s">
        <v>497</v>
      </c>
      <c r="J115" s="134" t="s">
        <v>190</v>
      </c>
    </row>
    <row r="116" spans="1:10" ht="33" customHeight="1" x14ac:dyDescent="0.25">
      <c r="A116" s="133">
        <v>110</v>
      </c>
      <c r="B116" s="134" t="s">
        <v>680</v>
      </c>
      <c r="C116" s="139" t="s">
        <v>681</v>
      </c>
      <c r="D116" s="345">
        <f t="shared" si="2"/>
        <v>0.5</v>
      </c>
      <c r="E116" s="345"/>
      <c r="F116" s="345"/>
      <c r="G116" s="345"/>
      <c r="H116" s="345">
        <v>0.5</v>
      </c>
      <c r="I116" s="363" t="s">
        <v>497</v>
      </c>
      <c r="J116" s="134" t="s">
        <v>190</v>
      </c>
    </row>
    <row r="117" spans="1:10" ht="33" customHeight="1" x14ac:dyDescent="0.25">
      <c r="A117" s="133">
        <v>111</v>
      </c>
      <c r="B117" s="134" t="s">
        <v>682</v>
      </c>
      <c r="C117" s="139" t="s">
        <v>602</v>
      </c>
      <c r="D117" s="345">
        <f t="shared" si="2"/>
        <v>0.12</v>
      </c>
      <c r="E117" s="345"/>
      <c r="F117" s="345"/>
      <c r="G117" s="345"/>
      <c r="H117" s="345">
        <v>0.12</v>
      </c>
      <c r="I117" s="363" t="s">
        <v>497</v>
      </c>
      <c r="J117" s="134" t="s">
        <v>190</v>
      </c>
    </row>
    <row r="118" spans="1:10" s="358" customFormat="1" ht="33" customHeight="1" x14ac:dyDescent="0.25">
      <c r="A118" s="351">
        <v>112</v>
      </c>
      <c r="B118" s="352" t="s">
        <v>151</v>
      </c>
      <c r="C118" s="359" t="s">
        <v>683</v>
      </c>
      <c r="D118" s="354">
        <f t="shared" si="2"/>
        <v>0.93</v>
      </c>
      <c r="E118" s="368">
        <v>0.93</v>
      </c>
      <c r="F118" s="355"/>
      <c r="G118" s="355"/>
      <c r="H118" s="355"/>
      <c r="I118" s="370" t="s">
        <v>2103</v>
      </c>
      <c r="J118" s="352" t="s">
        <v>684</v>
      </c>
    </row>
    <row r="119" spans="1:10" s="358" customFormat="1" ht="78.75" x14ac:dyDescent="0.25">
      <c r="A119" s="351">
        <v>113</v>
      </c>
      <c r="B119" s="352" t="s">
        <v>151</v>
      </c>
      <c r="C119" s="359" t="s">
        <v>685</v>
      </c>
      <c r="D119" s="354">
        <v>1.25</v>
      </c>
      <c r="E119" s="368">
        <v>0.76</v>
      </c>
      <c r="F119" s="355"/>
      <c r="G119" s="355"/>
      <c r="H119" s="355">
        <v>0.49</v>
      </c>
      <c r="I119" s="370" t="s">
        <v>2104</v>
      </c>
      <c r="J119" s="352" t="s">
        <v>684</v>
      </c>
    </row>
    <row r="120" spans="1:10" s="358" customFormat="1" ht="63" x14ac:dyDescent="0.25">
      <c r="A120" s="351">
        <v>114</v>
      </c>
      <c r="B120" s="357" t="s">
        <v>573</v>
      </c>
      <c r="C120" s="353" t="s">
        <v>686</v>
      </c>
      <c r="D120" s="354">
        <v>0.9</v>
      </c>
      <c r="E120" s="368">
        <v>0.2</v>
      </c>
      <c r="F120" s="354"/>
      <c r="G120" s="354"/>
      <c r="H120" s="354">
        <v>0.7</v>
      </c>
      <c r="I120" s="371" t="s">
        <v>2104</v>
      </c>
      <c r="J120" s="352" t="s">
        <v>684</v>
      </c>
    </row>
    <row r="121" spans="1:10" s="358" customFormat="1" ht="33" customHeight="1" x14ac:dyDescent="0.25">
      <c r="A121" s="351">
        <v>115</v>
      </c>
      <c r="B121" s="352" t="s">
        <v>264</v>
      </c>
      <c r="C121" s="359" t="s">
        <v>687</v>
      </c>
      <c r="D121" s="354">
        <v>0.16</v>
      </c>
      <c r="E121" s="368">
        <v>0.06</v>
      </c>
      <c r="F121" s="355"/>
      <c r="G121" s="355"/>
      <c r="H121" s="355">
        <v>0.1</v>
      </c>
      <c r="I121" s="370" t="s">
        <v>2105</v>
      </c>
      <c r="J121" s="352" t="s">
        <v>684</v>
      </c>
    </row>
    <row r="122" spans="1:10" s="358" customFormat="1" ht="47.25" x14ac:dyDescent="0.25">
      <c r="A122" s="351">
        <v>116</v>
      </c>
      <c r="B122" s="366" t="s">
        <v>151</v>
      </c>
      <c r="C122" s="367" t="s">
        <v>688</v>
      </c>
      <c r="D122" s="354">
        <v>0.86</v>
      </c>
      <c r="E122" s="368">
        <v>0.26</v>
      </c>
      <c r="F122" s="355"/>
      <c r="G122" s="355"/>
      <c r="H122" s="354">
        <v>0.6</v>
      </c>
      <c r="I122" s="372" t="s">
        <v>490</v>
      </c>
      <c r="J122" s="352" t="s">
        <v>684</v>
      </c>
    </row>
    <row r="123" spans="1:10" s="358" customFormat="1" ht="33" customHeight="1" x14ac:dyDescent="0.25">
      <c r="A123" s="351">
        <v>117</v>
      </c>
      <c r="B123" s="366" t="s">
        <v>689</v>
      </c>
      <c r="C123" s="367" t="s">
        <v>690</v>
      </c>
      <c r="D123" s="354">
        <f t="shared" si="2"/>
        <v>0.35</v>
      </c>
      <c r="E123" s="368">
        <v>0.35</v>
      </c>
      <c r="F123" s="355"/>
      <c r="G123" s="355"/>
      <c r="H123" s="354"/>
      <c r="I123" s="372" t="s">
        <v>2106</v>
      </c>
      <c r="J123" s="352" t="s">
        <v>684</v>
      </c>
    </row>
    <row r="124" spans="1:10" s="358" customFormat="1" ht="47.25" x14ac:dyDescent="0.25">
      <c r="A124" s="351">
        <v>118</v>
      </c>
      <c r="B124" s="352" t="s">
        <v>151</v>
      </c>
      <c r="C124" s="353" t="s">
        <v>691</v>
      </c>
      <c r="D124" s="354">
        <v>1.63</v>
      </c>
      <c r="E124" s="368">
        <v>1.3</v>
      </c>
      <c r="F124" s="355"/>
      <c r="G124" s="355"/>
      <c r="H124" s="355">
        <v>0.33</v>
      </c>
      <c r="I124" s="371" t="s">
        <v>2104</v>
      </c>
      <c r="J124" s="352" t="s">
        <v>692</v>
      </c>
    </row>
    <row r="125" spans="1:10" s="358" customFormat="1" ht="78.75" x14ac:dyDescent="0.25">
      <c r="A125" s="351">
        <v>119</v>
      </c>
      <c r="B125" s="357" t="s">
        <v>573</v>
      </c>
      <c r="C125" s="353" t="s">
        <v>693</v>
      </c>
      <c r="D125" s="354">
        <f t="shared" si="2"/>
        <v>1.82</v>
      </c>
      <c r="E125" s="368">
        <v>1.82</v>
      </c>
      <c r="F125" s="354"/>
      <c r="G125" s="354"/>
      <c r="H125" s="354"/>
      <c r="I125" s="371" t="s">
        <v>2105</v>
      </c>
      <c r="J125" s="352" t="s">
        <v>692</v>
      </c>
    </row>
    <row r="126" spans="1:10" s="358" customFormat="1" ht="55.5" customHeight="1" x14ac:dyDescent="0.25">
      <c r="A126" s="351">
        <v>120</v>
      </c>
      <c r="B126" s="352" t="s">
        <v>573</v>
      </c>
      <c r="C126" s="353" t="s">
        <v>694</v>
      </c>
      <c r="D126" s="354">
        <f t="shared" si="2"/>
        <v>0.35</v>
      </c>
      <c r="E126" s="368">
        <v>0.35</v>
      </c>
      <c r="F126" s="355"/>
      <c r="G126" s="355"/>
      <c r="H126" s="355"/>
      <c r="I126" s="371" t="s">
        <v>491</v>
      </c>
      <c r="J126" s="352" t="s">
        <v>684</v>
      </c>
    </row>
    <row r="127" spans="1:10" s="358" customFormat="1" ht="55.5" customHeight="1" x14ac:dyDescent="0.25">
      <c r="A127" s="351">
        <v>121</v>
      </c>
      <c r="B127" s="352" t="s">
        <v>695</v>
      </c>
      <c r="C127" s="367" t="s">
        <v>696</v>
      </c>
      <c r="D127" s="354">
        <v>1.68</v>
      </c>
      <c r="E127" s="368">
        <v>1.5</v>
      </c>
      <c r="F127" s="354"/>
      <c r="G127" s="354"/>
      <c r="H127" s="354">
        <v>0.18</v>
      </c>
      <c r="I127" s="372" t="s">
        <v>2104</v>
      </c>
      <c r="J127" s="352" t="s">
        <v>684</v>
      </c>
    </row>
    <row r="128" spans="1:10" s="358" customFormat="1" ht="55.5" customHeight="1" x14ac:dyDescent="0.25">
      <c r="A128" s="351">
        <v>122</v>
      </c>
      <c r="B128" s="357" t="s">
        <v>264</v>
      </c>
      <c r="C128" s="359" t="s">
        <v>697</v>
      </c>
      <c r="D128" s="354">
        <v>1.1000000000000001</v>
      </c>
      <c r="E128" s="368">
        <v>1.1000000000000001</v>
      </c>
      <c r="F128" s="355"/>
      <c r="G128" s="355"/>
      <c r="H128" s="355"/>
      <c r="I128" s="370" t="s">
        <v>2105</v>
      </c>
      <c r="J128" s="352" t="s">
        <v>684</v>
      </c>
    </row>
    <row r="129" spans="1:10" s="358" customFormat="1" ht="55.5" customHeight="1" x14ac:dyDescent="0.25">
      <c r="A129" s="351">
        <v>123</v>
      </c>
      <c r="B129" s="352" t="s">
        <v>573</v>
      </c>
      <c r="C129" s="359" t="s">
        <v>698</v>
      </c>
      <c r="D129" s="354">
        <f t="shared" si="2"/>
        <v>1.5</v>
      </c>
      <c r="E129" s="368">
        <v>1.5</v>
      </c>
      <c r="F129" s="355"/>
      <c r="G129" s="355"/>
      <c r="H129" s="355"/>
      <c r="I129" s="370" t="s">
        <v>2104</v>
      </c>
      <c r="J129" s="352" t="s">
        <v>692</v>
      </c>
    </row>
    <row r="130" spans="1:10" s="358" customFormat="1" ht="47.25" x14ac:dyDescent="0.25">
      <c r="A130" s="351">
        <v>124</v>
      </c>
      <c r="B130" s="373" t="s">
        <v>699</v>
      </c>
      <c r="C130" s="353" t="s">
        <v>700</v>
      </c>
      <c r="D130" s="354">
        <f t="shared" si="2"/>
        <v>2.5</v>
      </c>
      <c r="E130" s="368">
        <v>2.5</v>
      </c>
      <c r="F130" s="354"/>
      <c r="G130" s="354"/>
      <c r="H130" s="354"/>
      <c r="I130" s="370" t="s">
        <v>2104</v>
      </c>
      <c r="J130" s="352" t="s">
        <v>692</v>
      </c>
    </row>
    <row r="131" spans="1:10" s="358" customFormat="1" ht="63" x14ac:dyDescent="0.25">
      <c r="A131" s="351">
        <v>125</v>
      </c>
      <c r="B131" s="352" t="s">
        <v>573</v>
      </c>
      <c r="C131" s="353" t="s">
        <v>701</v>
      </c>
      <c r="D131" s="354">
        <f t="shared" si="2"/>
        <v>1.3</v>
      </c>
      <c r="E131" s="368">
        <v>1.3</v>
      </c>
      <c r="F131" s="355"/>
      <c r="G131" s="355"/>
      <c r="H131" s="355"/>
      <c r="I131" s="371" t="s">
        <v>488</v>
      </c>
      <c r="J131" s="352" t="s">
        <v>702</v>
      </c>
    </row>
    <row r="132" spans="1:10" s="358" customFormat="1" ht="33" customHeight="1" x14ac:dyDescent="0.25">
      <c r="A132" s="351">
        <v>126</v>
      </c>
      <c r="B132" s="352" t="s">
        <v>151</v>
      </c>
      <c r="C132" s="353" t="s">
        <v>703</v>
      </c>
      <c r="D132" s="354">
        <f t="shared" si="2"/>
        <v>0.2</v>
      </c>
      <c r="E132" s="368">
        <v>0.2</v>
      </c>
      <c r="F132" s="355"/>
      <c r="G132" s="355"/>
      <c r="H132" s="355"/>
      <c r="I132" s="371" t="s">
        <v>1641</v>
      </c>
      <c r="J132" s="352" t="s">
        <v>684</v>
      </c>
    </row>
    <row r="133" spans="1:10" s="358" customFormat="1" ht="33" customHeight="1" x14ac:dyDescent="0.25">
      <c r="A133" s="351">
        <v>127</v>
      </c>
      <c r="B133" s="352" t="s">
        <v>151</v>
      </c>
      <c r="C133" s="353" t="s">
        <v>704</v>
      </c>
      <c r="D133" s="354">
        <v>0.7</v>
      </c>
      <c r="E133" s="368">
        <v>0.7</v>
      </c>
      <c r="F133" s="355"/>
      <c r="G133" s="355"/>
      <c r="H133" s="355"/>
      <c r="I133" s="371" t="s">
        <v>2104</v>
      </c>
      <c r="J133" s="352" t="s">
        <v>684</v>
      </c>
    </row>
    <row r="134" spans="1:10" s="358" customFormat="1" ht="82.5" customHeight="1" x14ac:dyDescent="0.25">
      <c r="A134" s="351">
        <v>128</v>
      </c>
      <c r="B134" s="374" t="s">
        <v>573</v>
      </c>
      <c r="C134" s="353" t="s">
        <v>705</v>
      </c>
      <c r="D134" s="354">
        <v>2.7</v>
      </c>
      <c r="E134" s="368">
        <v>0.1</v>
      </c>
      <c r="F134" s="354"/>
      <c r="G134" s="354"/>
      <c r="H134" s="354">
        <v>2.6</v>
      </c>
      <c r="I134" s="371" t="s">
        <v>2105</v>
      </c>
      <c r="J134" s="352" t="s">
        <v>684</v>
      </c>
    </row>
    <row r="135" spans="1:10" s="358" customFormat="1" ht="83.25" customHeight="1" x14ac:dyDescent="0.25">
      <c r="A135" s="351">
        <v>129</v>
      </c>
      <c r="B135" s="352" t="s">
        <v>573</v>
      </c>
      <c r="C135" s="359" t="s">
        <v>706</v>
      </c>
      <c r="D135" s="354">
        <v>0.99</v>
      </c>
      <c r="E135" s="368">
        <v>0.99</v>
      </c>
      <c r="F135" s="354"/>
      <c r="G135" s="354"/>
      <c r="H135" s="354"/>
      <c r="I135" s="370" t="s">
        <v>2107</v>
      </c>
      <c r="J135" s="352" t="s">
        <v>684</v>
      </c>
    </row>
    <row r="136" spans="1:10" s="358" customFormat="1" ht="33" customHeight="1" x14ac:dyDescent="0.25">
      <c r="A136" s="351">
        <v>130</v>
      </c>
      <c r="B136" s="352" t="s">
        <v>264</v>
      </c>
      <c r="C136" s="353" t="s">
        <v>707</v>
      </c>
      <c r="D136" s="354">
        <v>0.78</v>
      </c>
      <c r="E136" s="368">
        <v>0.78</v>
      </c>
      <c r="F136" s="355"/>
      <c r="G136" s="355"/>
      <c r="H136" s="355"/>
      <c r="I136" s="371" t="s">
        <v>2104</v>
      </c>
      <c r="J136" s="352" t="s">
        <v>684</v>
      </c>
    </row>
    <row r="137" spans="1:10" s="358" customFormat="1" ht="47.25" x14ac:dyDescent="0.25">
      <c r="A137" s="351">
        <v>131</v>
      </c>
      <c r="B137" s="352" t="s">
        <v>708</v>
      </c>
      <c r="C137" s="359" t="s">
        <v>709</v>
      </c>
      <c r="D137" s="354">
        <f t="shared" si="2"/>
        <v>1.8</v>
      </c>
      <c r="E137" s="368">
        <v>1.8</v>
      </c>
      <c r="F137" s="354"/>
      <c r="G137" s="354"/>
      <c r="H137" s="354"/>
      <c r="I137" s="370" t="s">
        <v>2104</v>
      </c>
      <c r="J137" s="352" t="s">
        <v>692</v>
      </c>
    </row>
    <row r="138" spans="1:10" s="358" customFormat="1" ht="63" x14ac:dyDescent="0.25">
      <c r="A138" s="351">
        <v>132</v>
      </c>
      <c r="B138" s="352" t="s">
        <v>151</v>
      </c>
      <c r="C138" s="353" t="s">
        <v>710</v>
      </c>
      <c r="D138" s="354">
        <v>1.3</v>
      </c>
      <c r="E138" s="368">
        <v>0.78</v>
      </c>
      <c r="F138" s="355"/>
      <c r="G138" s="355"/>
      <c r="H138" s="355">
        <v>0.52</v>
      </c>
      <c r="I138" s="371" t="s">
        <v>2105</v>
      </c>
      <c r="J138" s="352" t="s">
        <v>711</v>
      </c>
    </row>
    <row r="139" spans="1:10" s="358" customFormat="1" ht="33" customHeight="1" x14ac:dyDescent="0.25">
      <c r="A139" s="351">
        <v>133</v>
      </c>
      <c r="B139" s="374" t="s">
        <v>264</v>
      </c>
      <c r="C139" s="353" t="s">
        <v>712</v>
      </c>
      <c r="D139" s="354">
        <v>0.7</v>
      </c>
      <c r="E139" s="368">
        <v>0.7</v>
      </c>
      <c r="F139" s="355"/>
      <c r="G139" s="355"/>
      <c r="H139" s="355"/>
      <c r="I139" s="371" t="s">
        <v>2105</v>
      </c>
      <c r="J139" s="352" t="s">
        <v>684</v>
      </c>
    </row>
    <row r="140" spans="1:10" s="358" customFormat="1" ht="63" x14ac:dyDescent="0.25">
      <c r="A140" s="351">
        <v>134</v>
      </c>
      <c r="B140" s="352" t="s">
        <v>573</v>
      </c>
      <c r="C140" s="353" t="s">
        <v>713</v>
      </c>
      <c r="D140" s="354">
        <v>1.35</v>
      </c>
      <c r="E140" s="368">
        <v>1.35</v>
      </c>
      <c r="F140" s="355"/>
      <c r="G140" s="355"/>
      <c r="H140" s="355"/>
      <c r="I140" s="371" t="s">
        <v>2107</v>
      </c>
      <c r="J140" s="352" t="s">
        <v>684</v>
      </c>
    </row>
    <row r="141" spans="1:10" s="358" customFormat="1" ht="33" customHeight="1" x14ac:dyDescent="0.25">
      <c r="A141" s="351">
        <v>135</v>
      </c>
      <c r="B141" s="357" t="s">
        <v>714</v>
      </c>
      <c r="C141" s="375" t="s">
        <v>715</v>
      </c>
      <c r="D141" s="354">
        <v>0.18</v>
      </c>
      <c r="E141" s="368">
        <v>0.18</v>
      </c>
      <c r="F141" s="355"/>
      <c r="G141" s="355"/>
      <c r="H141" s="355"/>
      <c r="I141" s="376" t="s">
        <v>488</v>
      </c>
      <c r="J141" s="352" t="s">
        <v>684</v>
      </c>
    </row>
    <row r="142" spans="1:10" s="358" customFormat="1" ht="47.25" x14ac:dyDescent="0.25">
      <c r="A142" s="351">
        <v>136</v>
      </c>
      <c r="B142" s="352" t="s">
        <v>151</v>
      </c>
      <c r="C142" s="359" t="s">
        <v>716</v>
      </c>
      <c r="D142" s="354">
        <v>1.05</v>
      </c>
      <c r="E142" s="368">
        <v>1.05</v>
      </c>
      <c r="F142" s="355"/>
      <c r="G142" s="355"/>
      <c r="H142" s="355"/>
      <c r="I142" s="370" t="s">
        <v>2108</v>
      </c>
      <c r="J142" s="352" t="s">
        <v>692</v>
      </c>
    </row>
    <row r="143" spans="1:10" s="358" customFormat="1" ht="31.5" x14ac:dyDescent="0.25">
      <c r="A143" s="351">
        <v>137</v>
      </c>
      <c r="B143" s="357" t="s">
        <v>151</v>
      </c>
      <c r="C143" s="353" t="s">
        <v>717</v>
      </c>
      <c r="D143" s="354">
        <v>0.05</v>
      </c>
      <c r="E143" s="368">
        <v>0.05</v>
      </c>
      <c r="F143" s="355"/>
      <c r="G143" s="355"/>
      <c r="H143" s="355"/>
      <c r="I143" s="371" t="s">
        <v>491</v>
      </c>
      <c r="J143" s="352" t="s">
        <v>684</v>
      </c>
    </row>
    <row r="144" spans="1:10" s="358" customFormat="1" ht="47.25" x14ac:dyDescent="0.25">
      <c r="A144" s="351">
        <v>138</v>
      </c>
      <c r="B144" s="357" t="s">
        <v>151</v>
      </c>
      <c r="C144" s="367" t="s">
        <v>718</v>
      </c>
      <c r="D144" s="354">
        <v>0.9</v>
      </c>
      <c r="E144" s="368">
        <v>0.9</v>
      </c>
      <c r="F144" s="355"/>
      <c r="G144" s="355"/>
      <c r="H144" s="354"/>
      <c r="I144" s="372" t="s">
        <v>2103</v>
      </c>
      <c r="J144" s="352" t="s">
        <v>684</v>
      </c>
    </row>
    <row r="145" spans="1:10" s="358" customFormat="1" ht="47.25" x14ac:dyDescent="0.25">
      <c r="A145" s="351">
        <v>139</v>
      </c>
      <c r="B145" s="352" t="s">
        <v>151</v>
      </c>
      <c r="C145" s="353" t="s">
        <v>719</v>
      </c>
      <c r="D145" s="354">
        <v>1.3</v>
      </c>
      <c r="E145" s="368">
        <v>1.3</v>
      </c>
      <c r="F145" s="355"/>
      <c r="G145" s="355"/>
      <c r="H145" s="355"/>
      <c r="I145" s="371" t="s">
        <v>2105</v>
      </c>
      <c r="J145" s="352" t="s">
        <v>692</v>
      </c>
    </row>
    <row r="146" spans="1:10" s="358" customFormat="1" ht="141.75" x14ac:dyDescent="0.25">
      <c r="A146" s="351">
        <v>140</v>
      </c>
      <c r="B146" s="352" t="s">
        <v>151</v>
      </c>
      <c r="C146" s="353" t="s">
        <v>720</v>
      </c>
      <c r="D146" s="354">
        <v>1.98</v>
      </c>
      <c r="E146" s="368">
        <v>1.98</v>
      </c>
      <c r="F146" s="355"/>
      <c r="G146" s="355"/>
      <c r="H146" s="355"/>
      <c r="I146" s="371" t="s">
        <v>2105</v>
      </c>
      <c r="J146" s="352" t="s">
        <v>684</v>
      </c>
    </row>
    <row r="147" spans="1:10" s="358" customFormat="1" ht="33" customHeight="1" x14ac:dyDescent="0.25">
      <c r="A147" s="351">
        <v>141</v>
      </c>
      <c r="B147" s="352" t="s">
        <v>264</v>
      </c>
      <c r="C147" s="359" t="s">
        <v>721</v>
      </c>
      <c r="D147" s="354">
        <v>0.3</v>
      </c>
      <c r="E147" s="368">
        <v>0.3</v>
      </c>
      <c r="F147" s="355"/>
      <c r="G147" s="355"/>
      <c r="H147" s="355"/>
      <c r="I147" s="370" t="s">
        <v>2105</v>
      </c>
      <c r="J147" s="352" t="s">
        <v>684</v>
      </c>
    </row>
    <row r="148" spans="1:10" s="358" customFormat="1" ht="78.75" x14ac:dyDescent="0.25">
      <c r="A148" s="351">
        <v>142</v>
      </c>
      <c r="B148" s="374" t="s">
        <v>151</v>
      </c>
      <c r="C148" s="359" t="s">
        <v>722</v>
      </c>
      <c r="D148" s="354">
        <f t="shared" si="2"/>
        <v>1.5</v>
      </c>
      <c r="E148" s="368">
        <v>1.5</v>
      </c>
      <c r="F148" s="355"/>
      <c r="G148" s="355"/>
      <c r="H148" s="355"/>
      <c r="I148" s="370" t="s">
        <v>2104</v>
      </c>
      <c r="J148" s="352" t="s">
        <v>723</v>
      </c>
    </row>
    <row r="149" spans="1:10" s="358" customFormat="1" ht="47.25" x14ac:dyDescent="0.25">
      <c r="A149" s="351">
        <v>143</v>
      </c>
      <c r="B149" s="352" t="s">
        <v>724</v>
      </c>
      <c r="C149" s="353" t="s">
        <v>725</v>
      </c>
      <c r="D149" s="354">
        <f t="shared" si="2"/>
        <v>9.24</v>
      </c>
      <c r="E149" s="368">
        <v>9.24</v>
      </c>
      <c r="F149" s="354"/>
      <c r="G149" s="354"/>
      <c r="H149" s="354"/>
      <c r="I149" s="371" t="s">
        <v>726</v>
      </c>
      <c r="J149" s="352" t="s">
        <v>727</v>
      </c>
    </row>
    <row r="150" spans="1:10" s="358" customFormat="1" ht="33" customHeight="1" x14ac:dyDescent="0.25">
      <c r="A150" s="351">
        <v>144</v>
      </c>
      <c r="B150" s="352" t="s">
        <v>728</v>
      </c>
      <c r="C150" s="353" t="s">
        <v>729</v>
      </c>
      <c r="D150" s="354">
        <v>0.73</v>
      </c>
      <c r="E150" s="368">
        <v>0.73</v>
      </c>
      <c r="F150" s="354"/>
      <c r="G150" s="354"/>
      <c r="H150" s="354"/>
      <c r="I150" s="371" t="s">
        <v>2107</v>
      </c>
      <c r="J150" s="352" t="s">
        <v>684</v>
      </c>
    </row>
    <row r="151" spans="1:10" s="358" customFormat="1" ht="33" customHeight="1" x14ac:dyDescent="0.25">
      <c r="A151" s="351">
        <v>145</v>
      </c>
      <c r="B151" s="352" t="s">
        <v>573</v>
      </c>
      <c r="C151" s="353" t="s">
        <v>541</v>
      </c>
      <c r="D151" s="354">
        <v>2.7</v>
      </c>
      <c r="E151" s="368">
        <v>2.7</v>
      </c>
      <c r="F151" s="354"/>
      <c r="G151" s="354"/>
      <c r="H151" s="354"/>
      <c r="I151" s="371" t="s">
        <v>2104</v>
      </c>
      <c r="J151" s="352" t="s">
        <v>684</v>
      </c>
    </row>
    <row r="152" spans="1:10" s="358" customFormat="1" ht="47.25" x14ac:dyDescent="0.25">
      <c r="A152" s="351">
        <v>146</v>
      </c>
      <c r="B152" s="357" t="s">
        <v>730</v>
      </c>
      <c r="C152" s="353" t="s">
        <v>731</v>
      </c>
      <c r="D152" s="354">
        <v>0.04</v>
      </c>
      <c r="E152" s="368">
        <v>0.04</v>
      </c>
      <c r="F152" s="355"/>
      <c r="G152" s="355"/>
      <c r="H152" s="355"/>
      <c r="I152" s="371" t="s">
        <v>2109</v>
      </c>
      <c r="J152" s="352" t="s">
        <v>684</v>
      </c>
    </row>
    <row r="153" spans="1:10" s="358" customFormat="1" ht="33" customHeight="1" x14ac:dyDescent="0.25">
      <c r="A153" s="351">
        <v>147</v>
      </c>
      <c r="B153" s="352" t="s">
        <v>732</v>
      </c>
      <c r="C153" s="367" t="s">
        <v>577</v>
      </c>
      <c r="D153" s="354">
        <v>0.03</v>
      </c>
      <c r="E153" s="368">
        <v>0.03</v>
      </c>
      <c r="F153" s="354"/>
      <c r="G153" s="354"/>
      <c r="H153" s="354"/>
      <c r="I153" s="372" t="s">
        <v>490</v>
      </c>
      <c r="J153" s="352" t="s">
        <v>684</v>
      </c>
    </row>
    <row r="154" spans="1:10" s="358" customFormat="1" ht="47.25" x14ac:dyDescent="0.25">
      <c r="A154" s="351">
        <v>148</v>
      </c>
      <c r="B154" s="374" t="s">
        <v>314</v>
      </c>
      <c r="C154" s="359" t="s">
        <v>733</v>
      </c>
      <c r="D154" s="354">
        <v>0.5</v>
      </c>
      <c r="E154" s="368">
        <v>0.5</v>
      </c>
      <c r="F154" s="355"/>
      <c r="G154" s="355"/>
      <c r="H154" s="355"/>
      <c r="I154" s="370" t="s">
        <v>488</v>
      </c>
      <c r="J154" s="352" t="s">
        <v>644</v>
      </c>
    </row>
    <row r="155" spans="1:10" s="358" customFormat="1" ht="63" x14ac:dyDescent="0.25">
      <c r="A155" s="351">
        <v>149</v>
      </c>
      <c r="B155" s="374" t="s">
        <v>642</v>
      </c>
      <c r="C155" s="353" t="s">
        <v>734</v>
      </c>
      <c r="D155" s="354">
        <v>3.06</v>
      </c>
      <c r="E155" s="368">
        <v>3.06</v>
      </c>
      <c r="F155" s="355"/>
      <c r="G155" s="355"/>
      <c r="H155" s="355"/>
      <c r="I155" s="371" t="s">
        <v>2104</v>
      </c>
      <c r="J155" s="352" t="s">
        <v>735</v>
      </c>
    </row>
    <row r="156" spans="1:10" s="358" customFormat="1" ht="47.25" x14ac:dyDescent="0.25">
      <c r="A156" s="351">
        <v>150</v>
      </c>
      <c r="B156" s="357" t="s">
        <v>736</v>
      </c>
      <c r="C156" s="353" t="s">
        <v>536</v>
      </c>
      <c r="D156" s="354">
        <v>1.5</v>
      </c>
      <c r="E156" s="368">
        <v>1.5</v>
      </c>
      <c r="F156" s="355"/>
      <c r="G156" s="355"/>
      <c r="H156" s="355"/>
      <c r="I156" s="371" t="s">
        <v>726</v>
      </c>
      <c r="J156" s="352" t="s">
        <v>727</v>
      </c>
    </row>
    <row r="157" spans="1:10" ht="33" customHeight="1" x14ac:dyDescent="0.25">
      <c r="A157" s="133">
        <v>151</v>
      </c>
      <c r="B157" s="134" t="s">
        <v>737</v>
      </c>
      <c r="C157" s="135" t="s">
        <v>738</v>
      </c>
      <c r="D157" s="345">
        <v>0.8</v>
      </c>
      <c r="E157" s="346">
        <v>0.8</v>
      </c>
      <c r="F157" s="346"/>
      <c r="G157" s="346"/>
      <c r="H157" s="346"/>
      <c r="I157" s="364" t="s">
        <v>497</v>
      </c>
      <c r="J157" s="134" t="s">
        <v>190</v>
      </c>
    </row>
    <row r="158" spans="1:10" ht="33" customHeight="1" x14ac:dyDescent="0.25">
      <c r="A158" s="133">
        <v>152</v>
      </c>
      <c r="B158" s="134" t="s">
        <v>739</v>
      </c>
      <c r="C158" s="135" t="s">
        <v>740</v>
      </c>
      <c r="D158" s="345">
        <f t="shared" si="2"/>
        <v>0.05</v>
      </c>
      <c r="E158" s="346">
        <v>0.05</v>
      </c>
      <c r="F158" s="346"/>
      <c r="G158" s="346"/>
      <c r="H158" s="346"/>
      <c r="I158" s="364" t="s">
        <v>497</v>
      </c>
      <c r="J158" s="134" t="s">
        <v>190</v>
      </c>
    </row>
    <row r="159" spans="1:10" s="22" customFormat="1" ht="29.25" customHeight="1" x14ac:dyDescent="0.25">
      <c r="A159" s="552" t="s">
        <v>494</v>
      </c>
      <c r="B159" s="596"/>
      <c r="C159" s="553"/>
      <c r="D159" s="365">
        <f>SUM(D7:D158)</f>
        <v>410.36000000000007</v>
      </c>
      <c r="E159" s="365">
        <f t="shared" ref="E159:F159" si="3">SUM(E7:E158)</f>
        <v>193.72</v>
      </c>
      <c r="F159" s="365">
        <f t="shared" si="3"/>
        <v>2.7</v>
      </c>
      <c r="G159" s="365"/>
      <c r="H159" s="365">
        <f>SUM(H7:H158)</f>
        <v>123.85</v>
      </c>
      <c r="I159" s="304"/>
      <c r="J159" s="105"/>
    </row>
  </sheetData>
  <mergeCells count="10">
    <mergeCell ref="A159:C159"/>
    <mergeCell ref="A2:J2"/>
    <mergeCell ref="A3:J3"/>
    <mergeCell ref="A5:A6"/>
    <mergeCell ref="B5:B6"/>
    <mergeCell ref="C5:C6"/>
    <mergeCell ref="D5:D6"/>
    <mergeCell ref="E5:H5"/>
    <mergeCell ref="J5:J6"/>
    <mergeCell ref="I5:I6"/>
  </mergeCells>
  <pageMargins left="0.7" right="0.2" top="0.5" bottom="0.5" header="0.3" footer="0.3"/>
  <pageSetup paperSize="9" orientation="landscape" r:id="rId1"/>
  <headerFooter>
    <oddHeader>&amp;C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opLeftCell="A97" workbookViewId="0">
      <selection activeCell="G103" sqref="G103"/>
    </sheetView>
  </sheetViews>
  <sheetFormatPr defaultRowHeight="15.75" x14ac:dyDescent="0.25"/>
  <cols>
    <col min="1" max="1" width="5.5" customWidth="1"/>
    <col min="2" max="2" width="30" customWidth="1"/>
    <col min="3" max="3" width="28.375" customWidth="1"/>
    <col min="4" max="4" width="8.5" customWidth="1"/>
    <col min="5" max="5" width="8.375" customWidth="1"/>
    <col min="6" max="6" width="7.75" customWidth="1"/>
    <col min="7" max="7" width="7.5" customWidth="1"/>
    <col min="8" max="8" width="6.625" customWidth="1"/>
    <col min="9" max="9" width="8.875" customWidth="1"/>
    <col min="10" max="10" width="13.625" customWidth="1"/>
  </cols>
  <sheetData>
    <row r="1" spans="1:10" x14ac:dyDescent="0.25">
      <c r="I1" s="562" t="s">
        <v>2148</v>
      </c>
      <c r="J1" s="562"/>
    </row>
    <row r="2" spans="1:10" ht="41.25" customHeight="1" x14ac:dyDescent="0.25">
      <c r="A2" s="557" t="s">
        <v>32</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20.25" customHeight="1" x14ac:dyDescent="0.25">
      <c r="A5" s="560" t="s">
        <v>0</v>
      </c>
      <c r="B5" s="561" t="s">
        <v>28</v>
      </c>
      <c r="C5" s="561" t="s">
        <v>29</v>
      </c>
      <c r="D5" s="561" t="s">
        <v>30</v>
      </c>
      <c r="E5" s="560" t="s">
        <v>10</v>
      </c>
      <c r="F5" s="560"/>
      <c r="G5" s="560"/>
      <c r="H5" s="560"/>
      <c r="I5" s="555" t="s">
        <v>186</v>
      </c>
      <c r="J5" s="560" t="s">
        <v>7</v>
      </c>
    </row>
    <row r="6" spans="1:10" ht="91.5" customHeight="1" x14ac:dyDescent="0.25">
      <c r="A6" s="560"/>
      <c r="B6" s="560"/>
      <c r="C6" s="560"/>
      <c r="D6" s="560"/>
      <c r="E6" s="5" t="s">
        <v>31</v>
      </c>
      <c r="F6" s="6" t="s">
        <v>1</v>
      </c>
      <c r="G6" s="5" t="s">
        <v>12</v>
      </c>
      <c r="H6" s="5" t="s">
        <v>379</v>
      </c>
      <c r="I6" s="576"/>
      <c r="J6" s="560"/>
    </row>
    <row r="7" spans="1:10" ht="39" customHeight="1" x14ac:dyDescent="0.25">
      <c r="A7" s="146">
        <v>1</v>
      </c>
      <c r="B7" s="149" t="s">
        <v>741</v>
      </c>
      <c r="C7" s="141" t="s">
        <v>742</v>
      </c>
      <c r="D7" s="182">
        <f t="shared" ref="D7:D100" si="0">SUM(E7:H7)</f>
        <v>0.5</v>
      </c>
      <c r="E7" s="150">
        <v>0.5</v>
      </c>
      <c r="F7" s="151"/>
      <c r="G7" s="151"/>
      <c r="H7" s="151"/>
      <c r="I7" s="183">
        <v>3</v>
      </c>
      <c r="J7" s="13" t="s">
        <v>743</v>
      </c>
    </row>
    <row r="8" spans="1:10" ht="26.25" customHeight="1" x14ac:dyDescent="0.25">
      <c r="A8" s="146">
        <v>2</v>
      </c>
      <c r="B8" s="149" t="s">
        <v>741</v>
      </c>
      <c r="C8" s="152" t="s">
        <v>744</v>
      </c>
      <c r="D8" s="182">
        <f t="shared" si="0"/>
        <v>0.2</v>
      </c>
      <c r="E8" s="153">
        <v>0.2</v>
      </c>
      <c r="F8" s="151"/>
      <c r="G8" s="151"/>
      <c r="H8" s="151"/>
      <c r="I8" s="183">
        <v>4</v>
      </c>
      <c r="J8" s="13" t="s">
        <v>743</v>
      </c>
    </row>
    <row r="9" spans="1:10" ht="26.25" customHeight="1" x14ac:dyDescent="0.25">
      <c r="A9" s="146">
        <v>3</v>
      </c>
      <c r="B9" s="149" t="s">
        <v>741</v>
      </c>
      <c r="C9" s="152" t="s">
        <v>745</v>
      </c>
      <c r="D9" s="182">
        <f t="shared" si="0"/>
        <v>0.15</v>
      </c>
      <c r="E9" s="153">
        <v>0.15</v>
      </c>
      <c r="F9" s="151"/>
      <c r="G9" s="151"/>
      <c r="H9" s="151"/>
      <c r="I9" s="183">
        <v>4</v>
      </c>
      <c r="J9" s="13" t="s">
        <v>743</v>
      </c>
    </row>
    <row r="10" spans="1:10" ht="35.25" customHeight="1" x14ac:dyDescent="0.25">
      <c r="A10" s="146">
        <v>4</v>
      </c>
      <c r="B10" s="149" t="s">
        <v>741</v>
      </c>
      <c r="C10" s="141" t="s">
        <v>746</v>
      </c>
      <c r="D10" s="182">
        <f t="shared" si="0"/>
        <v>0.2</v>
      </c>
      <c r="E10" s="150">
        <v>0.2</v>
      </c>
      <c r="F10" s="151"/>
      <c r="G10" s="151"/>
      <c r="H10" s="151"/>
      <c r="I10" s="183">
        <v>6</v>
      </c>
      <c r="J10" s="13" t="s">
        <v>743</v>
      </c>
    </row>
    <row r="11" spans="1:10" ht="26.25" customHeight="1" x14ac:dyDescent="0.25">
      <c r="A11" s="146">
        <v>5</v>
      </c>
      <c r="B11" s="149" t="s">
        <v>741</v>
      </c>
      <c r="C11" s="141" t="s">
        <v>747</v>
      </c>
      <c r="D11" s="182">
        <f t="shared" si="0"/>
        <v>0.2</v>
      </c>
      <c r="E11" s="150">
        <v>0.2</v>
      </c>
      <c r="F11" s="151"/>
      <c r="G11" s="151"/>
      <c r="H11" s="151"/>
      <c r="I11" s="183">
        <v>3</v>
      </c>
      <c r="J11" s="13" t="s">
        <v>743</v>
      </c>
    </row>
    <row r="12" spans="1:10" ht="26.25" customHeight="1" x14ac:dyDescent="0.25">
      <c r="A12" s="146">
        <v>6</v>
      </c>
      <c r="B12" s="149" t="s">
        <v>741</v>
      </c>
      <c r="C12" s="141" t="s">
        <v>748</v>
      </c>
      <c r="D12" s="182">
        <f t="shared" si="0"/>
        <v>0.2</v>
      </c>
      <c r="E12" s="150">
        <v>0.2</v>
      </c>
      <c r="F12" s="151"/>
      <c r="G12" s="151"/>
      <c r="H12" s="151"/>
      <c r="I12" s="183">
        <v>3</v>
      </c>
      <c r="J12" s="13" t="s">
        <v>743</v>
      </c>
    </row>
    <row r="13" spans="1:10" ht="26.25" customHeight="1" x14ac:dyDescent="0.25">
      <c r="A13" s="146">
        <v>7</v>
      </c>
      <c r="B13" s="149" t="s">
        <v>741</v>
      </c>
      <c r="C13" s="141" t="s">
        <v>749</v>
      </c>
      <c r="D13" s="182">
        <f t="shared" si="0"/>
        <v>0.3</v>
      </c>
      <c r="E13" s="150">
        <v>0.3</v>
      </c>
      <c r="F13" s="151"/>
      <c r="G13" s="151"/>
      <c r="H13" s="151"/>
      <c r="I13" s="183">
        <v>3</v>
      </c>
      <c r="J13" s="13" t="s">
        <v>743</v>
      </c>
    </row>
    <row r="14" spans="1:10" ht="26.25" customHeight="1" x14ac:dyDescent="0.25">
      <c r="A14" s="146">
        <v>8</v>
      </c>
      <c r="B14" s="149" t="s">
        <v>741</v>
      </c>
      <c r="C14" s="141" t="s">
        <v>750</v>
      </c>
      <c r="D14" s="182">
        <f t="shared" si="0"/>
        <v>0.5</v>
      </c>
      <c r="E14" s="151">
        <v>0.5</v>
      </c>
      <c r="F14" s="151"/>
      <c r="G14" s="151"/>
      <c r="H14" s="151"/>
      <c r="I14" s="183">
        <v>7</v>
      </c>
      <c r="J14" s="13" t="s">
        <v>743</v>
      </c>
    </row>
    <row r="15" spans="1:10" ht="26.25" customHeight="1" x14ac:dyDescent="0.25">
      <c r="A15" s="146">
        <v>9</v>
      </c>
      <c r="B15" s="149" t="s">
        <v>741</v>
      </c>
      <c r="C15" s="144" t="s">
        <v>751</v>
      </c>
      <c r="D15" s="182">
        <f t="shared" si="0"/>
        <v>0.4</v>
      </c>
      <c r="E15" s="154">
        <v>0.4</v>
      </c>
      <c r="F15" s="151"/>
      <c r="G15" s="151"/>
      <c r="H15" s="151"/>
      <c r="I15" s="183">
        <v>3</v>
      </c>
      <c r="J15" s="13" t="s">
        <v>743</v>
      </c>
    </row>
    <row r="16" spans="1:10" ht="26.25" customHeight="1" x14ac:dyDescent="0.25">
      <c r="A16" s="146">
        <v>10</v>
      </c>
      <c r="B16" s="149" t="s">
        <v>741</v>
      </c>
      <c r="C16" s="144" t="s">
        <v>752</v>
      </c>
      <c r="D16" s="182">
        <f t="shared" si="0"/>
        <v>0.4</v>
      </c>
      <c r="E16" s="154">
        <v>0.4</v>
      </c>
      <c r="F16" s="151"/>
      <c r="G16" s="151"/>
      <c r="H16" s="151"/>
      <c r="I16" s="183">
        <v>8</v>
      </c>
      <c r="J16" s="13" t="s">
        <v>743</v>
      </c>
    </row>
    <row r="17" spans="1:10" ht="38.25" customHeight="1" x14ac:dyDescent="0.25">
      <c r="A17" s="146">
        <v>11</v>
      </c>
      <c r="B17" s="149" t="s">
        <v>741</v>
      </c>
      <c r="C17" s="141" t="s">
        <v>753</v>
      </c>
      <c r="D17" s="182">
        <f t="shared" si="0"/>
        <v>0.14000000000000001</v>
      </c>
      <c r="E17" s="150"/>
      <c r="F17" s="151"/>
      <c r="G17" s="151"/>
      <c r="H17" s="151">
        <v>0.14000000000000001</v>
      </c>
      <c r="I17" s="183">
        <v>4</v>
      </c>
      <c r="J17" s="13" t="s">
        <v>743</v>
      </c>
    </row>
    <row r="18" spans="1:10" ht="50.25" customHeight="1" x14ac:dyDescent="0.25">
      <c r="A18" s="146">
        <v>12</v>
      </c>
      <c r="B18" s="149" t="s">
        <v>741</v>
      </c>
      <c r="C18" s="141" t="s">
        <v>754</v>
      </c>
      <c r="D18" s="182">
        <f t="shared" si="0"/>
        <v>0.23</v>
      </c>
      <c r="E18" s="150">
        <v>0.23</v>
      </c>
      <c r="F18" s="151"/>
      <c r="G18" s="151"/>
      <c r="H18" s="151"/>
      <c r="I18" s="183">
        <v>9</v>
      </c>
      <c r="J18" s="13" t="s">
        <v>743</v>
      </c>
    </row>
    <row r="19" spans="1:10" ht="36.75" customHeight="1" x14ac:dyDescent="0.25">
      <c r="A19" s="146">
        <v>13</v>
      </c>
      <c r="B19" s="149" t="s">
        <v>741</v>
      </c>
      <c r="C19" s="152" t="s">
        <v>755</v>
      </c>
      <c r="D19" s="182">
        <f t="shared" si="0"/>
        <v>0.2</v>
      </c>
      <c r="E19" s="151">
        <v>0.2</v>
      </c>
      <c r="F19" s="155"/>
      <c r="G19" s="155"/>
      <c r="H19" s="155"/>
      <c r="I19" s="183">
        <v>4</v>
      </c>
      <c r="J19" s="13" t="s">
        <v>743</v>
      </c>
    </row>
    <row r="20" spans="1:10" ht="31.5" x14ac:dyDescent="0.25">
      <c r="A20" s="146">
        <v>14</v>
      </c>
      <c r="B20" s="149" t="s">
        <v>741</v>
      </c>
      <c r="C20" s="141" t="s">
        <v>756</v>
      </c>
      <c r="D20" s="182">
        <f t="shared" si="0"/>
        <v>0.5</v>
      </c>
      <c r="E20" s="151">
        <v>0.4</v>
      </c>
      <c r="F20" s="151"/>
      <c r="G20" s="151"/>
      <c r="H20" s="151">
        <v>0.1</v>
      </c>
      <c r="I20" s="183">
        <v>9</v>
      </c>
      <c r="J20" s="13" t="s">
        <v>743</v>
      </c>
    </row>
    <row r="21" spans="1:10" x14ac:dyDescent="0.25">
      <c r="A21" s="146">
        <v>15</v>
      </c>
      <c r="B21" s="149" t="s">
        <v>741</v>
      </c>
      <c r="C21" s="141" t="s">
        <v>757</v>
      </c>
      <c r="D21" s="182">
        <f t="shared" si="0"/>
        <v>0.5</v>
      </c>
      <c r="E21" s="151">
        <v>0.5</v>
      </c>
      <c r="F21" s="151"/>
      <c r="G21" s="151"/>
      <c r="H21" s="151"/>
      <c r="I21" s="183">
        <v>12</v>
      </c>
      <c r="J21" s="13" t="s">
        <v>743</v>
      </c>
    </row>
    <row r="22" spans="1:10" ht="37.5" customHeight="1" x14ac:dyDescent="0.25">
      <c r="A22" s="146">
        <v>16</v>
      </c>
      <c r="B22" s="149" t="s">
        <v>741</v>
      </c>
      <c r="C22" s="141" t="s">
        <v>758</v>
      </c>
      <c r="D22" s="182">
        <f t="shared" si="0"/>
        <v>0.5</v>
      </c>
      <c r="E22" s="151">
        <v>0.5</v>
      </c>
      <c r="F22" s="151"/>
      <c r="G22" s="151"/>
      <c r="H22" s="151"/>
      <c r="I22" s="183">
        <v>5</v>
      </c>
      <c r="J22" s="13" t="s">
        <v>743</v>
      </c>
    </row>
    <row r="23" spans="1:10" ht="39" customHeight="1" x14ac:dyDescent="0.25">
      <c r="A23" s="146">
        <v>17</v>
      </c>
      <c r="B23" s="149" t="s">
        <v>741</v>
      </c>
      <c r="C23" s="156" t="s">
        <v>759</v>
      </c>
      <c r="D23" s="182">
        <f t="shared" si="0"/>
        <v>0.5</v>
      </c>
      <c r="E23" s="151"/>
      <c r="F23" s="151"/>
      <c r="G23" s="151"/>
      <c r="H23" s="151">
        <v>0.5</v>
      </c>
      <c r="I23" s="183">
        <v>5</v>
      </c>
      <c r="J23" s="13" t="s">
        <v>743</v>
      </c>
    </row>
    <row r="24" spans="1:10" ht="77.25" customHeight="1" x14ac:dyDescent="0.25">
      <c r="A24" s="146">
        <v>18</v>
      </c>
      <c r="B24" s="149" t="s">
        <v>741</v>
      </c>
      <c r="C24" s="156" t="s">
        <v>760</v>
      </c>
      <c r="D24" s="182">
        <f t="shared" si="0"/>
        <v>0.5</v>
      </c>
      <c r="E24" s="151"/>
      <c r="F24" s="151"/>
      <c r="G24" s="151"/>
      <c r="H24" s="151">
        <v>0.5</v>
      </c>
      <c r="I24" s="183">
        <v>11</v>
      </c>
      <c r="J24" s="13" t="s">
        <v>743</v>
      </c>
    </row>
    <row r="25" spans="1:10" x14ac:dyDescent="0.25">
      <c r="A25" s="146">
        <v>19</v>
      </c>
      <c r="B25" s="149" t="s">
        <v>741</v>
      </c>
      <c r="C25" s="144" t="s">
        <v>761</v>
      </c>
      <c r="D25" s="182">
        <f t="shared" si="0"/>
        <v>0.78</v>
      </c>
      <c r="E25" s="151">
        <v>0.78</v>
      </c>
      <c r="F25" s="151"/>
      <c r="G25" s="151"/>
      <c r="H25" s="151"/>
      <c r="I25" s="183">
        <v>6</v>
      </c>
      <c r="J25" s="13" t="s">
        <v>743</v>
      </c>
    </row>
    <row r="26" spans="1:10" x14ac:dyDescent="0.25">
      <c r="A26" s="146">
        <v>20</v>
      </c>
      <c r="B26" s="149" t="s">
        <v>741</v>
      </c>
      <c r="C26" s="141" t="s">
        <v>762</v>
      </c>
      <c r="D26" s="182">
        <f t="shared" si="0"/>
        <v>0.2</v>
      </c>
      <c r="E26" s="151">
        <v>0.2</v>
      </c>
      <c r="F26" s="151"/>
      <c r="G26" s="151"/>
      <c r="H26" s="151"/>
      <c r="I26" s="183">
        <v>3</v>
      </c>
      <c r="J26" s="13" t="s">
        <v>743</v>
      </c>
    </row>
    <row r="27" spans="1:10" ht="37.5" customHeight="1" x14ac:dyDescent="0.25">
      <c r="A27" s="146">
        <v>21</v>
      </c>
      <c r="B27" s="149" t="s">
        <v>741</v>
      </c>
      <c r="C27" s="157" t="s">
        <v>763</v>
      </c>
      <c r="D27" s="182">
        <f t="shared" si="0"/>
        <v>0.5</v>
      </c>
      <c r="E27" s="151"/>
      <c r="F27" s="151"/>
      <c r="G27" s="151"/>
      <c r="H27" s="151">
        <v>0.5</v>
      </c>
      <c r="I27" s="183">
        <v>6</v>
      </c>
      <c r="J27" s="13" t="s">
        <v>743</v>
      </c>
    </row>
    <row r="28" spans="1:10" ht="37.5" customHeight="1" x14ac:dyDescent="0.25">
      <c r="A28" s="146">
        <v>22</v>
      </c>
      <c r="B28" s="149" t="s">
        <v>741</v>
      </c>
      <c r="C28" s="141" t="s">
        <v>764</v>
      </c>
      <c r="D28" s="182">
        <f t="shared" si="0"/>
        <v>0.5</v>
      </c>
      <c r="E28" s="151">
        <v>0.5</v>
      </c>
      <c r="F28" s="151"/>
      <c r="G28" s="151"/>
      <c r="H28" s="151"/>
      <c r="I28" s="183">
        <v>10</v>
      </c>
      <c r="J28" s="13" t="s">
        <v>743</v>
      </c>
    </row>
    <row r="29" spans="1:10" ht="31.5" x14ac:dyDescent="0.25">
      <c r="A29" s="146">
        <v>23</v>
      </c>
      <c r="B29" s="149" t="s">
        <v>741</v>
      </c>
      <c r="C29" s="141" t="s">
        <v>765</v>
      </c>
      <c r="D29" s="182">
        <f t="shared" si="0"/>
        <v>0.30000000000000004</v>
      </c>
      <c r="E29" s="151">
        <v>0.2</v>
      </c>
      <c r="F29" s="151"/>
      <c r="G29" s="151"/>
      <c r="H29" s="151">
        <v>0.1</v>
      </c>
      <c r="I29" s="183">
        <v>10</v>
      </c>
      <c r="J29" s="13" t="s">
        <v>743</v>
      </c>
    </row>
    <row r="30" spans="1:10" x14ac:dyDescent="0.25">
      <c r="A30" s="146">
        <v>24</v>
      </c>
      <c r="B30" s="149" t="s">
        <v>741</v>
      </c>
      <c r="C30" s="141" t="s">
        <v>766</v>
      </c>
      <c r="D30" s="182">
        <f t="shared" si="0"/>
        <v>0.05</v>
      </c>
      <c r="E30" s="151">
        <v>0.05</v>
      </c>
      <c r="F30" s="151"/>
      <c r="G30" s="151"/>
      <c r="H30" s="151"/>
      <c r="I30" s="183">
        <v>9</v>
      </c>
      <c r="J30" s="13" t="s">
        <v>743</v>
      </c>
    </row>
    <row r="31" spans="1:10" x14ac:dyDescent="0.25">
      <c r="A31" s="146">
        <v>25</v>
      </c>
      <c r="B31" s="149" t="s">
        <v>741</v>
      </c>
      <c r="C31" s="141" t="s">
        <v>767</v>
      </c>
      <c r="D31" s="182">
        <f t="shared" si="0"/>
        <v>0.3</v>
      </c>
      <c r="E31" s="151">
        <v>0.3</v>
      </c>
      <c r="F31" s="151"/>
      <c r="G31" s="151"/>
      <c r="H31" s="151"/>
      <c r="I31" s="183">
        <v>9</v>
      </c>
      <c r="J31" s="13" t="s">
        <v>743</v>
      </c>
    </row>
    <row r="32" spans="1:10" x14ac:dyDescent="0.25">
      <c r="A32" s="146">
        <v>26</v>
      </c>
      <c r="B32" s="149" t="s">
        <v>741</v>
      </c>
      <c r="C32" s="141" t="s">
        <v>768</v>
      </c>
      <c r="D32" s="182">
        <f t="shared" si="0"/>
        <v>0.15</v>
      </c>
      <c r="E32" s="151">
        <v>0.15</v>
      </c>
      <c r="F32" s="155"/>
      <c r="G32" s="155"/>
      <c r="H32" s="155"/>
      <c r="I32" s="183">
        <v>4</v>
      </c>
      <c r="J32" s="13" t="s">
        <v>743</v>
      </c>
    </row>
    <row r="33" spans="1:10" ht="31.5" x14ac:dyDescent="0.25">
      <c r="A33" s="146">
        <v>27</v>
      </c>
      <c r="B33" s="149" t="s">
        <v>741</v>
      </c>
      <c r="C33" s="141" t="s">
        <v>769</v>
      </c>
      <c r="D33" s="182">
        <f t="shared" si="0"/>
        <v>0.38</v>
      </c>
      <c r="E33" s="151">
        <v>0.3</v>
      </c>
      <c r="F33" s="155"/>
      <c r="G33" s="151"/>
      <c r="H33" s="151">
        <v>0.08</v>
      </c>
      <c r="I33" s="183">
        <v>5</v>
      </c>
      <c r="J33" s="13" t="s">
        <v>743</v>
      </c>
    </row>
    <row r="34" spans="1:10" x14ac:dyDescent="0.25">
      <c r="A34" s="146">
        <v>28</v>
      </c>
      <c r="B34" s="149" t="s">
        <v>741</v>
      </c>
      <c r="C34" s="141" t="s">
        <v>770</v>
      </c>
      <c r="D34" s="182">
        <f t="shared" si="0"/>
        <v>0.4</v>
      </c>
      <c r="E34" s="151">
        <v>0.4</v>
      </c>
      <c r="F34" s="151"/>
      <c r="G34" s="151"/>
      <c r="H34" s="151"/>
      <c r="I34" s="183">
        <v>7</v>
      </c>
      <c r="J34" s="13" t="s">
        <v>743</v>
      </c>
    </row>
    <row r="35" spans="1:10" x14ac:dyDescent="0.25">
      <c r="A35" s="146">
        <v>29</v>
      </c>
      <c r="B35" s="149" t="s">
        <v>741</v>
      </c>
      <c r="C35" s="144" t="s">
        <v>771</v>
      </c>
      <c r="D35" s="182">
        <f t="shared" si="0"/>
        <v>0.3</v>
      </c>
      <c r="E35" s="158">
        <v>0.3</v>
      </c>
      <c r="F35" s="159"/>
      <c r="G35" s="158"/>
      <c r="H35" s="158"/>
      <c r="I35" s="183">
        <v>7</v>
      </c>
      <c r="J35" s="13" t="s">
        <v>743</v>
      </c>
    </row>
    <row r="36" spans="1:10" x14ac:dyDescent="0.25">
      <c r="A36" s="146">
        <v>30</v>
      </c>
      <c r="B36" s="149" t="s">
        <v>741</v>
      </c>
      <c r="C36" s="144" t="s">
        <v>772</v>
      </c>
      <c r="D36" s="182">
        <f t="shared" si="0"/>
        <v>0.4</v>
      </c>
      <c r="E36" s="160">
        <v>0.4</v>
      </c>
      <c r="F36" s="161"/>
      <c r="G36" s="160"/>
      <c r="H36" s="160"/>
      <c r="I36" s="183">
        <v>5</v>
      </c>
      <c r="J36" s="13" t="s">
        <v>743</v>
      </c>
    </row>
    <row r="37" spans="1:10" x14ac:dyDescent="0.25">
      <c r="A37" s="146">
        <v>31</v>
      </c>
      <c r="B37" s="149" t="s">
        <v>741</v>
      </c>
      <c r="C37" s="144" t="s">
        <v>773</v>
      </c>
      <c r="D37" s="182">
        <f t="shared" si="0"/>
        <v>0.60000000000000009</v>
      </c>
      <c r="E37" s="162">
        <v>0.4</v>
      </c>
      <c r="F37" s="162"/>
      <c r="G37" s="162"/>
      <c r="H37" s="162">
        <v>0.2</v>
      </c>
      <c r="I37" s="183">
        <v>5</v>
      </c>
      <c r="J37" s="13" t="s">
        <v>743</v>
      </c>
    </row>
    <row r="38" spans="1:10" ht="31.5" x14ac:dyDescent="0.25">
      <c r="A38" s="146">
        <v>32</v>
      </c>
      <c r="B38" s="149" t="s">
        <v>741</v>
      </c>
      <c r="C38" s="141" t="s">
        <v>774</v>
      </c>
      <c r="D38" s="182">
        <f t="shared" si="0"/>
        <v>2.2000000000000002</v>
      </c>
      <c r="E38" s="162">
        <v>2.2000000000000002</v>
      </c>
      <c r="F38" s="162"/>
      <c r="G38" s="162"/>
      <c r="H38" s="162"/>
      <c r="I38" s="183">
        <v>8</v>
      </c>
      <c r="J38" s="13" t="s">
        <v>743</v>
      </c>
    </row>
    <row r="39" spans="1:10" ht="31.5" x14ac:dyDescent="0.25">
      <c r="A39" s="146">
        <v>33</v>
      </c>
      <c r="B39" s="149" t="s">
        <v>741</v>
      </c>
      <c r="C39" s="141" t="s">
        <v>775</v>
      </c>
      <c r="D39" s="182">
        <f t="shared" si="0"/>
        <v>0.5</v>
      </c>
      <c r="E39" s="162">
        <v>0.5</v>
      </c>
      <c r="F39" s="162"/>
      <c r="G39" s="162"/>
      <c r="H39" s="162"/>
      <c r="I39" s="183">
        <v>8</v>
      </c>
      <c r="J39" s="13" t="s">
        <v>743</v>
      </c>
    </row>
    <row r="40" spans="1:10" x14ac:dyDescent="0.25">
      <c r="A40" s="146">
        <v>34</v>
      </c>
      <c r="B40" s="149" t="s">
        <v>741</v>
      </c>
      <c r="C40" s="141" t="s">
        <v>776</v>
      </c>
      <c r="D40" s="182">
        <f t="shared" si="0"/>
        <v>0.12</v>
      </c>
      <c r="E40" s="160">
        <v>0.12</v>
      </c>
      <c r="F40" s="161"/>
      <c r="G40" s="160"/>
      <c r="H40" s="160"/>
      <c r="I40" s="183">
        <v>4</v>
      </c>
      <c r="J40" s="13" t="s">
        <v>743</v>
      </c>
    </row>
    <row r="41" spans="1:10" x14ac:dyDescent="0.25">
      <c r="A41" s="146">
        <v>35</v>
      </c>
      <c r="B41" s="149" t="s">
        <v>741</v>
      </c>
      <c r="C41" s="141" t="s">
        <v>777</v>
      </c>
      <c r="D41" s="182">
        <f t="shared" si="0"/>
        <v>0.35</v>
      </c>
      <c r="E41" s="162"/>
      <c r="F41" s="162"/>
      <c r="G41" s="162"/>
      <c r="H41" s="162">
        <v>0.35</v>
      </c>
      <c r="I41" s="183">
        <v>4</v>
      </c>
      <c r="J41" s="13" t="s">
        <v>743</v>
      </c>
    </row>
    <row r="42" spans="1:10" x14ac:dyDescent="0.25">
      <c r="A42" s="146">
        <v>36</v>
      </c>
      <c r="B42" s="149" t="s">
        <v>741</v>
      </c>
      <c r="C42" s="152" t="s">
        <v>778</v>
      </c>
      <c r="D42" s="182">
        <f t="shared" si="0"/>
        <v>0.35</v>
      </c>
      <c r="E42" s="160"/>
      <c r="F42" s="161"/>
      <c r="G42" s="160"/>
      <c r="H42" s="160">
        <v>0.35</v>
      </c>
      <c r="I42" s="183">
        <v>6</v>
      </c>
      <c r="J42" s="13" t="s">
        <v>743</v>
      </c>
    </row>
    <row r="43" spans="1:10" x14ac:dyDescent="0.25">
      <c r="A43" s="146">
        <v>37</v>
      </c>
      <c r="B43" s="149" t="s">
        <v>741</v>
      </c>
      <c r="C43" s="163" t="s">
        <v>779</v>
      </c>
      <c r="D43" s="182">
        <f t="shared" si="0"/>
        <v>0.02</v>
      </c>
      <c r="E43" s="151"/>
      <c r="F43" s="151"/>
      <c r="G43" s="151"/>
      <c r="H43" s="164">
        <v>0.02</v>
      </c>
      <c r="I43" s="183">
        <v>6</v>
      </c>
      <c r="J43" s="13" t="s">
        <v>743</v>
      </c>
    </row>
    <row r="44" spans="1:10" ht="31.5" x14ac:dyDescent="0.25">
      <c r="A44" s="146">
        <v>38</v>
      </c>
      <c r="B44" s="149" t="s">
        <v>741</v>
      </c>
      <c r="C44" s="141" t="s">
        <v>780</v>
      </c>
      <c r="D44" s="182">
        <f t="shared" si="0"/>
        <v>0.1</v>
      </c>
      <c r="E44" s="162">
        <v>0.1</v>
      </c>
      <c r="F44" s="162"/>
      <c r="G44" s="162"/>
      <c r="H44" s="162"/>
      <c r="I44" s="183">
        <v>11</v>
      </c>
      <c r="J44" s="13" t="s">
        <v>743</v>
      </c>
    </row>
    <row r="45" spans="1:10" ht="31.5" x14ac:dyDescent="0.25">
      <c r="A45" s="146">
        <v>39</v>
      </c>
      <c r="B45" s="149" t="s">
        <v>741</v>
      </c>
      <c r="C45" s="141" t="s">
        <v>781</v>
      </c>
      <c r="D45" s="182">
        <f t="shared" si="0"/>
        <v>0.16</v>
      </c>
      <c r="E45" s="150">
        <v>0.16</v>
      </c>
      <c r="F45" s="165"/>
      <c r="G45" s="166"/>
      <c r="H45" s="150"/>
      <c r="I45" s="183">
        <v>11</v>
      </c>
      <c r="J45" s="13" t="s">
        <v>743</v>
      </c>
    </row>
    <row r="46" spans="1:10" ht="31.5" x14ac:dyDescent="0.25">
      <c r="A46" s="146">
        <v>40</v>
      </c>
      <c r="B46" s="149" t="s">
        <v>741</v>
      </c>
      <c r="C46" s="141" t="s">
        <v>782</v>
      </c>
      <c r="D46" s="182">
        <f t="shared" si="0"/>
        <v>0.1</v>
      </c>
      <c r="E46" s="150">
        <v>0.1</v>
      </c>
      <c r="F46" s="167"/>
      <c r="G46" s="167"/>
      <c r="H46" s="167"/>
      <c r="I46" s="183">
        <v>9</v>
      </c>
      <c r="J46" s="13" t="s">
        <v>743</v>
      </c>
    </row>
    <row r="47" spans="1:10" ht="36" customHeight="1" x14ac:dyDescent="0.25">
      <c r="A47" s="146">
        <v>41</v>
      </c>
      <c r="B47" s="149" t="s">
        <v>741</v>
      </c>
      <c r="C47" s="141" t="s">
        <v>783</v>
      </c>
      <c r="D47" s="182">
        <f t="shared" si="0"/>
        <v>0.2</v>
      </c>
      <c r="E47" s="162">
        <v>0.2</v>
      </c>
      <c r="F47" s="162"/>
      <c r="G47" s="162"/>
      <c r="H47" s="162"/>
      <c r="I47" s="183">
        <v>9</v>
      </c>
      <c r="J47" s="13" t="s">
        <v>743</v>
      </c>
    </row>
    <row r="48" spans="1:10" ht="30.75" customHeight="1" x14ac:dyDescent="0.25">
      <c r="A48" s="146">
        <v>42</v>
      </c>
      <c r="B48" s="149" t="s">
        <v>741</v>
      </c>
      <c r="C48" s="141" t="s">
        <v>784</v>
      </c>
      <c r="D48" s="182">
        <f t="shared" si="0"/>
        <v>0.21</v>
      </c>
      <c r="E48" s="151">
        <v>0.21</v>
      </c>
      <c r="F48" s="155"/>
      <c r="G48" s="155"/>
      <c r="H48" s="155"/>
      <c r="I48" s="183">
        <v>9</v>
      </c>
      <c r="J48" s="13" t="s">
        <v>743</v>
      </c>
    </row>
    <row r="49" spans="1:10" ht="41.25" customHeight="1" x14ac:dyDescent="0.25">
      <c r="A49" s="146">
        <v>43</v>
      </c>
      <c r="B49" s="149" t="s">
        <v>741</v>
      </c>
      <c r="C49" s="141" t="s">
        <v>785</v>
      </c>
      <c r="D49" s="182">
        <f t="shared" si="0"/>
        <v>0.25</v>
      </c>
      <c r="E49" s="151">
        <v>0.25</v>
      </c>
      <c r="F49" s="151"/>
      <c r="G49" s="151"/>
      <c r="H49" s="151"/>
      <c r="I49" s="183">
        <v>5</v>
      </c>
      <c r="J49" s="13" t="s">
        <v>743</v>
      </c>
    </row>
    <row r="50" spans="1:10" ht="44.25" customHeight="1" x14ac:dyDescent="0.25">
      <c r="A50" s="146">
        <v>44</v>
      </c>
      <c r="B50" s="141" t="s">
        <v>741</v>
      </c>
      <c r="C50" s="152" t="s">
        <v>786</v>
      </c>
      <c r="D50" s="182">
        <f t="shared" si="0"/>
        <v>0.3</v>
      </c>
      <c r="E50" s="151">
        <v>0.3</v>
      </c>
      <c r="F50" s="168"/>
      <c r="G50" s="167"/>
      <c r="H50" s="167"/>
      <c r="I50" s="183">
        <v>5</v>
      </c>
      <c r="J50" s="13" t="s">
        <v>743</v>
      </c>
    </row>
    <row r="51" spans="1:10" ht="31.5" x14ac:dyDescent="0.25">
      <c r="A51" s="146">
        <v>45</v>
      </c>
      <c r="B51" s="141" t="s">
        <v>741</v>
      </c>
      <c r="C51" s="141" t="s">
        <v>787</v>
      </c>
      <c r="D51" s="182">
        <f t="shared" si="0"/>
        <v>3.6</v>
      </c>
      <c r="E51" s="151">
        <v>3.6</v>
      </c>
      <c r="F51" s="151"/>
      <c r="G51" s="167"/>
      <c r="H51" s="167"/>
      <c r="I51" s="183">
        <v>7</v>
      </c>
      <c r="J51" s="13" t="s">
        <v>743</v>
      </c>
    </row>
    <row r="52" spans="1:10" ht="45.75" customHeight="1" x14ac:dyDescent="0.25">
      <c r="A52" s="146">
        <v>46</v>
      </c>
      <c r="B52" s="156" t="s">
        <v>788</v>
      </c>
      <c r="C52" s="156" t="s">
        <v>789</v>
      </c>
      <c r="D52" s="182">
        <f t="shared" si="0"/>
        <v>0.6</v>
      </c>
      <c r="E52" s="150">
        <v>0.3</v>
      </c>
      <c r="F52" s="168"/>
      <c r="G52" s="150"/>
      <c r="H52" s="169">
        <v>0.3</v>
      </c>
      <c r="I52" s="183">
        <v>10</v>
      </c>
      <c r="J52" s="13" t="s">
        <v>743</v>
      </c>
    </row>
    <row r="53" spans="1:10" x14ac:dyDescent="0.25">
      <c r="A53" s="146">
        <v>47</v>
      </c>
      <c r="B53" s="141" t="s">
        <v>741</v>
      </c>
      <c r="C53" s="141" t="s">
        <v>790</v>
      </c>
      <c r="D53" s="182">
        <f t="shared" si="0"/>
        <v>0.2</v>
      </c>
      <c r="E53" s="150">
        <v>0.2</v>
      </c>
      <c r="F53" s="168"/>
      <c r="G53" s="167"/>
      <c r="H53" s="167"/>
      <c r="I53" s="183">
        <v>6</v>
      </c>
      <c r="J53" s="13" t="s">
        <v>743</v>
      </c>
    </row>
    <row r="54" spans="1:10" x14ac:dyDescent="0.25">
      <c r="A54" s="146">
        <v>48</v>
      </c>
      <c r="B54" s="141" t="s">
        <v>741</v>
      </c>
      <c r="C54" s="152" t="s">
        <v>745</v>
      </c>
      <c r="D54" s="182">
        <f t="shared" si="0"/>
        <v>0.2</v>
      </c>
      <c r="E54" s="153">
        <v>0.2</v>
      </c>
      <c r="F54" s="168"/>
      <c r="G54" s="167"/>
      <c r="H54" s="167"/>
      <c r="I54" s="183">
        <v>6</v>
      </c>
      <c r="J54" s="13" t="s">
        <v>743</v>
      </c>
    </row>
    <row r="55" spans="1:10" ht="31.5" x14ac:dyDescent="0.25">
      <c r="A55" s="146">
        <v>49</v>
      </c>
      <c r="B55" s="141" t="s">
        <v>741</v>
      </c>
      <c r="C55" s="170" t="s">
        <v>791</v>
      </c>
      <c r="D55" s="182">
        <f t="shared" si="0"/>
        <v>9.0399999999999991</v>
      </c>
      <c r="E55" s="151">
        <v>9.0399999999999991</v>
      </c>
      <c r="F55" s="168"/>
      <c r="G55" s="167"/>
      <c r="H55" s="167"/>
      <c r="I55" s="183">
        <v>8</v>
      </c>
      <c r="J55" s="13" t="s">
        <v>743</v>
      </c>
    </row>
    <row r="56" spans="1:10" ht="31.5" x14ac:dyDescent="0.25">
      <c r="A56" s="146">
        <v>50</v>
      </c>
      <c r="B56" s="141" t="s">
        <v>741</v>
      </c>
      <c r="C56" s="141" t="s">
        <v>792</v>
      </c>
      <c r="D56" s="182">
        <f t="shared" si="0"/>
        <v>0.5</v>
      </c>
      <c r="E56" s="151">
        <v>0.5</v>
      </c>
      <c r="F56" s="168"/>
      <c r="G56" s="167"/>
      <c r="H56" s="167"/>
      <c r="I56" s="183">
        <v>8</v>
      </c>
      <c r="J56" s="13" t="s">
        <v>743</v>
      </c>
    </row>
    <row r="57" spans="1:10" x14ac:dyDescent="0.25">
      <c r="A57" s="146">
        <v>51</v>
      </c>
      <c r="B57" s="141" t="s">
        <v>741</v>
      </c>
      <c r="C57" s="141" t="s">
        <v>793</v>
      </c>
      <c r="D57" s="182">
        <f t="shared" si="0"/>
        <v>5</v>
      </c>
      <c r="E57" s="150">
        <v>5</v>
      </c>
      <c r="F57" s="150"/>
      <c r="G57" s="167"/>
      <c r="H57" s="167"/>
      <c r="I57" s="183">
        <v>12</v>
      </c>
      <c r="J57" s="13" t="s">
        <v>743</v>
      </c>
    </row>
    <row r="58" spans="1:10" ht="31.5" x14ac:dyDescent="0.25">
      <c r="A58" s="146">
        <v>52</v>
      </c>
      <c r="B58" s="141" t="s">
        <v>741</v>
      </c>
      <c r="C58" s="141" t="s">
        <v>774</v>
      </c>
      <c r="D58" s="182">
        <f t="shared" si="0"/>
        <v>6.62</v>
      </c>
      <c r="E58" s="151">
        <v>6.62</v>
      </c>
      <c r="F58" s="150"/>
      <c r="G58" s="150"/>
      <c r="H58" s="150"/>
      <c r="I58" s="183">
        <v>12</v>
      </c>
      <c r="J58" s="13" t="s">
        <v>743</v>
      </c>
    </row>
    <row r="59" spans="1:10" ht="31.5" x14ac:dyDescent="0.25">
      <c r="A59" s="146">
        <v>53</v>
      </c>
      <c r="B59" s="141" t="s">
        <v>741</v>
      </c>
      <c r="C59" s="144" t="s">
        <v>794</v>
      </c>
      <c r="D59" s="182">
        <f t="shared" si="0"/>
        <v>0.2</v>
      </c>
      <c r="E59" s="154">
        <v>0.2</v>
      </c>
      <c r="F59" s="168"/>
      <c r="G59" s="167"/>
      <c r="H59" s="167"/>
      <c r="I59" s="183">
        <v>5</v>
      </c>
      <c r="J59" s="13" t="s">
        <v>743</v>
      </c>
    </row>
    <row r="60" spans="1:10" ht="31.5" x14ac:dyDescent="0.25">
      <c r="A60" s="146">
        <v>54</v>
      </c>
      <c r="B60" s="141" t="s">
        <v>741</v>
      </c>
      <c r="C60" s="141" t="s">
        <v>795</v>
      </c>
      <c r="D60" s="182">
        <f t="shared" si="0"/>
        <v>0.2</v>
      </c>
      <c r="E60" s="150">
        <v>0.2</v>
      </c>
      <c r="F60" s="168"/>
      <c r="G60" s="167"/>
      <c r="H60" s="167"/>
      <c r="I60" s="183">
        <v>5</v>
      </c>
      <c r="J60" s="13" t="s">
        <v>743</v>
      </c>
    </row>
    <row r="61" spans="1:10" x14ac:dyDescent="0.25">
      <c r="A61" s="146">
        <v>55</v>
      </c>
      <c r="B61" s="141" t="s">
        <v>741</v>
      </c>
      <c r="C61" s="141" t="s">
        <v>796</v>
      </c>
      <c r="D61" s="182">
        <f t="shared" si="0"/>
        <v>0.2</v>
      </c>
      <c r="E61" s="151">
        <v>0.2</v>
      </c>
      <c r="F61" s="168"/>
      <c r="G61" s="167"/>
      <c r="H61" s="167"/>
      <c r="I61" s="183">
        <v>9</v>
      </c>
      <c r="J61" s="13" t="s">
        <v>743</v>
      </c>
    </row>
    <row r="62" spans="1:10" ht="47.25" x14ac:dyDescent="0.25">
      <c r="A62" s="146">
        <v>56</v>
      </c>
      <c r="B62" s="141" t="s">
        <v>741</v>
      </c>
      <c r="C62" s="141" t="s">
        <v>797</v>
      </c>
      <c r="D62" s="182">
        <f t="shared" si="0"/>
        <v>0.2</v>
      </c>
      <c r="E62" s="151">
        <v>0.2</v>
      </c>
      <c r="F62" s="168"/>
      <c r="G62" s="167"/>
      <c r="H62" s="167"/>
      <c r="I62" s="183">
        <v>9</v>
      </c>
      <c r="J62" s="13" t="s">
        <v>743</v>
      </c>
    </row>
    <row r="63" spans="1:10" x14ac:dyDescent="0.25">
      <c r="A63" s="146">
        <v>57</v>
      </c>
      <c r="B63" s="149" t="s">
        <v>741</v>
      </c>
      <c r="C63" s="171" t="s">
        <v>798</v>
      </c>
      <c r="D63" s="182">
        <f t="shared" si="0"/>
        <v>0.4</v>
      </c>
      <c r="E63" s="150">
        <v>0.4</v>
      </c>
      <c r="F63" s="151"/>
      <c r="G63" s="151"/>
      <c r="H63" s="151"/>
      <c r="I63" s="183">
        <v>10</v>
      </c>
      <c r="J63" s="13" t="s">
        <v>743</v>
      </c>
    </row>
    <row r="64" spans="1:10" x14ac:dyDescent="0.25">
      <c r="A64" s="146">
        <v>58</v>
      </c>
      <c r="B64" s="149" t="s">
        <v>741</v>
      </c>
      <c r="C64" s="152" t="s">
        <v>799</v>
      </c>
      <c r="D64" s="182">
        <f t="shared" si="0"/>
        <v>0.04</v>
      </c>
      <c r="E64" s="162"/>
      <c r="F64" s="162"/>
      <c r="G64" s="162"/>
      <c r="H64" s="153">
        <v>0.04</v>
      </c>
      <c r="I64" s="183">
        <v>6</v>
      </c>
      <c r="J64" s="13" t="s">
        <v>743</v>
      </c>
    </row>
    <row r="65" spans="1:10" x14ac:dyDescent="0.25">
      <c r="A65" s="146">
        <v>59</v>
      </c>
      <c r="B65" s="149" t="s">
        <v>741</v>
      </c>
      <c r="C65" s="156" t="s">
        <v>800</v>
      </c>
      <c r="D65" s="182">
        <f t="shared" si="0"/>
        <v>0.1</v>
      </c>
      <c r="E65" s="162"/>
      <c r="F65" s="162"/>
      <c r="G65" s="162"/>
      <c r="H65" s="172">
        <v>0.1</v>
      </c>
      <c r="I65" s="183">
        <v>10</v>
      </c>
      <c r="J65" s="13" t="s">
        <v>743</v>
      </c>
    </row>
    <row r="66" spans="1:10" ht="31.5" x14ac:dyDescent="0.25">
      <c r="A66" s="146">
        <v>60</v>
      </c>
      <c r="B66" s="149" t="s">
        <v>741</v>
      </c>
      <c r="C66" s="144" t="s">
        <v>801</v>
      </c>
      <c r="D66" s="182">
        <f t="shared" si="0"/>
        <v>0.21</v>
      </c>
      <c r="E66" s="162"/>
      <c r="F66" s="162"/>
      <c r="G66" s="162"/>
      <c r="H66" s="154">
        <v>0.21</v>
      </c>
      <c r="I66" s="183">
        <v>10</v>
      </c>
      <c r="J66" s="13" t="s">
        <v>743</v>
      </c>
    </row>
    <row r="67" spans="1:10" ht="31.5" x14ac:dyDescent="0.25">
      <c r="A67" s="146">
        <v>61</v>
      </c>
      <c r="B67" s="149" t="s">
        <v>741</v>
      </c>
      <c r="C67" s="144" t="s">
        <v>802</v>
      </c>
      <c r="D67" s="182">
        <f t="shared" si="0"/>
        <v>0.16</v>
      </c>
      <c r="E67" s="162"/>
      <c r="F67" s="162"/>
      <c r="G67" s="162"/>
      <c r="H67" s="154">
        <v>0.16</v>
      </c>
      <c r="I67" s="183">
        <v>10</v>
      </c>
      <c r="J67" s="13" t="s">
        <v>743</v>
      </c>
    </row>
    <row r="68" spans="1:10" x14ac:dyDescent="0.25">
      <c r="A68" s="146">
        <v>62</v>
      </c>
      <c r="B68" s="149" t="s">
        <v>741</v>
      </c>
      <c r="C68" s="144" t="s">
        <v>803</v>
      </c>
      <c r="D68" s="182">
        <f t="shared" si="0"/>
        <v>0.05</v>
      </c>
      <c r="E68" s="162"/>
      <c r="F68" s="162"/>
      <c r="G68" s="162"/>
      <c r="H68" s="154">
        <v>0.05</v>
      </c>
      <c r="I68" s="183">
        <v>5</v>
      </c>
      <c r="J68" s="13" t="s">
        <v>743</v>
      </c>
    </row>
    <row r="69" spans="1:10" x14ac:dyDescent="0.25">
      <c r="A69" s="146">
        <v>63</v>
      </c>
      <c r="B69" s="149" t="s">
        <v>741</v>
      </c>
      <c r="C69" s="173" t="s">
        <v>804</v>
      </c>
      <c r="D69" s="182">
        <f t="shared" si="0"/>
        <v>0.05</v>
      </c>
      <c r="E69" s="162"/>
      <c r="F69" s="162"/>
      <c r="G69" s="162"/>
      <c r="H69" s="150">
        <v>0.05</v>
      </c>
      <c r="I69" s="183">
        <v>11</v>
      </c>
      <c r="J69" s="13" t="s">
        <v>743</v>
      </c>
    </row>
    <row r="70" spans="1:10" ht="31.5" x14ac:dyDescent="0.25">
      <c r="A70" s="146">
        <v>64</v>
      </c>
      <c r="B70" s="149" t="s">
        <v>741</v>
      </c>
      <c r="C70" s="141" t="s">
        <v>805</v>
      </c>
      <c r="D70" s="182">
        <f t="shared" si="0"/>
        <v>0.1</v>
      </c>
      <c r="E70" s="162"/>
      <c r="F70" s="162"/>
      <c r="G70" s="162"/>
      <c r="H70" s="150">
        <v>0.1</v>
      </c>
      <c r="I70" s="183">
        <v>11</v>
      </c>
      <c r="J70" s="13" t="s">
        <v>743</v>
      </c>
    </row>
    <row r="71" spans="1:10" x14ac:dyDescent="0.25">
      <c r="A71" s="146">
        <v>65</v>
      </c>
      <c r="B71" s="149" t="s">
        <v>741</v>
      </c>
      <c r="C71" s="141" t="s">
        <v>806</v>
      </c>
      <c r="D71" s="182">
        <f t="shared" si="0"/>
        <v>0.3</v>
      </c>
      <c r="E71" s="158"/>
      <c r="F71" s="159"/>
      <c r="G71" s="159"/>
      <c r="H71" s="158">
        <v>0.3</v>
      </c>
      <c r="I71" s="183">
        <v>6</v>
      </c>
      <c r="J71" s="13" t="s">
        <v>743</v>
      </c>
    </row>
    <row r="72" spans="1:10" x14ac:dyDescent="0.25">
      <c r="A72" s="146">
        <v>66</v>
      </c>
      <c r="B72" s="149" t="s">
        <v>741</v>
      </c>
      <c r="C72" s="144" t="s">
        <v>807</v>
      </c>
      <c r="D72" s="182">
        <f t="shared" si="0"/>
        <v>0.15</v>
      </c>
      <c r="E72" s="160"/>
      <c r="F72" s="161"/>
      <c r="G72" s="160"/>
      <c r="H72" s="160">
        <v>0.15</v>
      </c>
      <c r="I72" s="183">
        <v>6</v>
      </c>
      <c r="J72" s="13" t="s">
        <v>743</v>
      </c>
    </row>
    <row r="73" spans="1:10" ht="31.5" x14ac:dyDescent="0.25">
      <c r="A73" s="146">
        <v>67</v>
      </c>
      <c r="B73" s="149" t="s">
        <v>741</v>
      </c>
      <c r="C73" s="144" t="s">
        <v>808</v>
      </c>
      <c r="D73" s="182">
        <f t="shared" si="0"/>
        <v>0.2</v>
      </c>
      <c r="E73" s="151"/>
      <c r="F73" s="151"/>
      <c r="G73" s="151"/>
      <c r="H73" s="151">
        <v>0.2</v>
      </c>
      <c r="I73" s="183">
        <v>4</v>
      </c>
      <c r="J73" s="13" t="s">
        <v>743</v>
      </c>
    </row>
    <row r="74" spans="1:10" x14ac:dyDescent="0.25">
      <c r="A74" s="146">
        <v>68</v>
      </c>
      <c r="B74" s="141" t="s">
        <v>741</v>
      </c>
      <c r="C74" s="144" t="s">
        <v>809</v>
      </c>
      <c r="D74" s="182">
        <f t="shared" si="0"/>
        <v>0.3</v>
      </c>
      <c r="E74" s="174">
        <v>0.3</v>
      </c>
      <c r="F74" s="151"/>
      <c r="G74" s="151"/>
      <c r="H74" s="151"/>
      <c r="I74" s="183">
        <v>5</v>
      </c>
      <c r="J74" s="13" t="s">
        <v>743</v>
      </c>
    </row>
    <row r="75" spans="1:10" ht="31.5" x14ac:dyDescent="0.25">
      <c r="A75" s="146">
        <v>69</v>
      </c>
      <c r="B75" s="141" t="s">
        <v>741</v>
      </c>
      <c r="C75" s="141" t="s">
        <v>810</v>
      </c>
      <c r="D75" s="182">
        <f t="shared" si="0"/>
        <v>0.38</v>
      </c>
      <c r="E75" s="150"/>
      <c r="F75" s="168"/>
      <c r="G75" s="150"/>
      <c r="H75" s="151">
        <v>0.38</v>
      </c>
      <c r="I75" s="183">
        <v>4</v>
      </c>
      <c r="J75" s="13" t="s">
        <v>743</v>
      </c>
    </row>
    <row r="76" spans="1:10" x14ac:dyDescent="0.25">
      <c r="A76" s="146">
        <v>70</v>
      </c>
      <c r="B76" s="141" t="s">
        <v>741</v>
      </c>
      <c r="C76" s="141" t="s">
        <v>811</v>
      </c>
      <c r="D76" s="182">
        <f t="shared" si="0"/>
        <v>0.25</v>
      </c>
      <c r="E76" s="151">
        <v>0.25</v>
      </c>
      <c r="F76" s="168"/>
      <c r="G76" s="150"/>
      <c r="H76" s="150"/>
      <c r="I76" s="183">
        <v>2</v>
      </c>
      <c r="J76" s="13" t="s">
        <v>743</v>
      </c>
    </row>
    <row r="77" spans="1:10" x14ac:dyDescent="0.25">
      <c r="A77" s="146">
        <v>71</v>
      </c>
      <c r="B77" s="141" t="s">
        <v>741</v>
      </c>
      <c r="C77" s="141" t="s">
        <v>812</v>
      </c>
      <c r="D77" s="182">
        <f t="shared" si="0"/>
        <v>0.2</v>
      </c>
      <c r="E77" s="151">
        <v>0.2</v>
      </c>
      <c r="F77" s="168"/>
      <c r="G77" s="150"/>
      <c r="H77" s="150"/>
      <c r="I77" s="183">
        <v>6</v>
      </c>
      <c r="J77" s="13" t="s">
        <v>743</v>
      </c>
    </row>
    <row r="78" spans="1:10" x14ac:dyDescent="0.25">
      <c r="A78" s="146">
        <v>72</v>
      </c>
      <c r="B78" s="141" t="s">
        <v>741</v>
      </c>
      <c r="C78" s="141" t="s">
        <v>813</v>
      </c>
      <c r="D78" s="182">
        <f t="shared" si="0"/>
        <v>0.6</v>
      </c>
      <c r="E78" s="150">
        <v>0.6</v>
      </c>
      <c r="F78" s="150"/>
      <c r="G78" s="150"/>
      <c r="H78" s="150"/>
      <c r="I78" s="183">
        <v>6</v>
      </c>
      <c r="J78" s="13" t="s">
        <v>743</v>
      </c>
    </row>
    <row r="79" spans="1:10" x14ac:dyDescent="0.25">
      <c r="A79" s="146">
        <v>73</v>
      </c>
      <c r="B79" s="141" t="s">
        <v>741</v>
      </c>
      <c r="C79" s="141" t="s">
        <v>814</v>
      </c>
      <c r="D79" s="182">
        <f t="shared" si="0"/>
        <v>0.3</v>
      </c>
      <c r="E79" s="150">
        <v>0.3</v>
      </c>
      <c r="F79" s="150"/>
      <c r="G79" s="150"/>
      <c r="H79" s="150"/>
      <c r="I79" s="183">
        <v>9</v>
      </c>
      <c r="J79" s="13" t="s">
        <v>743</v>
      </c>
    </row>
    <row r="80" spans="1:10" x14ac:dyDescent="0.25">
      <c r="A80" s="146">
        <v>74</v>
      </c>
      <c r="B80" s="141" t="s">
        <v>741</v>
      </c>
      <c r="C80" s="141" t="s">
        <v>815</v>
      </c>
      <c r="D80" s="182">
        <f t="shared" si="0"/>
        <v>0.22</v>
      </c>
      <c r="E80" s="150">
        <v>0.22</v>
      </c>
      <c r="F80" s="150"/>
      <c r="G80" s="150"/>
      <c r="H80" s="150"/>
      <c r="I80" s="183">
        <v>5</v>
      </c>
      <c r="J80" s="13" t="s">
        <v>743</v>
      </c>
    </row>
    <row r="81" spans="1:10" ht="31.5" x14ac:dyDescent="0.25">
      <c r="A81" s="146">
        <v>75</v>
      </c>
      <c r="B81" s="141" t="s">
        <v>741</v>
      </c>
      <c r="C81" s="144" t="s">
        <v>816</v>
      </c>
      <c r="D81" s="182">
        <f t="shared" si="0"/>
        <v>0.43</v>
      </c>
      <c r="E81" s="151"/>
      <c r="F81" s="168"/>
      <c r="G81" s="150"/>
      <c r="H81" s="154">
        <v>0.43</v>
      </c>
      <c r="I81" s="183">
        <v>9</v>
      </c>
      <c r="J81" s="13" t="s">
        <v>743</v>
      </c>
    </row>
    <row r="82" spans="1:10" ht="31.5" x14ac:dyDescent="0.25">
      <c r="A82" s="146">
        <v>76</v>
      </c>
      <c r="B82" s="141" t="s">
        <v>741</v>
      </c>
      <c r="C82" s="141" t="s">
        <v>817</v>
      </c>
      <c r="D82" s="182">
        <f t="shared" si="0"/>
        <v>0.06</v>
      </c>
      <c r="E82" s="151"/>
      <c r="F82" s="168"/>
      <c r="G82" s="150"/>
      <c r="H82" s="175">
        <v>0.06</v>
      </c>
      <c r="I82" s="183">
        <v>6</v>
      </c>
      <c r="J82" s="13" t="s">
        <v>743</v>
      </c>
    </row>
    <row r="83" spans="1:10" x14ac:dyDescent="0.25">
      <c r="A83" s="146">
        <v>77</v>
      </c>
      <c r="B83" s="141" t="s">
        <v>741</v>
      </c>
      <c r="C83" s="156" t="s">
        <v>818</v>
      </c>
      <c r="D83" s="182">
        <f t="shared" si="0"/>
        <v>0.05</v>
      </c>
      <c r="E83" s="151"/>
      <c r="F83" s="168"/>
      <c r="G83" s="150"/>
      <c r="H83" s="172">
        <v>0.05</v>
      </c>
      <c r="I83" s="183">
        <v>6</v>
      </c>
      <c r="J83" s="13" t="s">
        <v>743</v>
      </c>
    </row>
    <row r="84" spans="1:10" ht="31.5" x14ac:dyDescent="0.25">
      <c r="A84" s="146">
        <v>78</v>
      </c>
      <c r="B84" s="141" t="s">
        <v>819</v>
      </c>
      <c r="C84" s="141" t="s">
        <v>820</v>
      </c>
      <c r="D84" s="182">
        <f t="shared" si="0"/>
        <v>8.6999999999999993</v>
      </c>
      <c r="E84" s="151">
        <v>7.7</v>
      </c>
      <c r="F84" s="168"/>
      <c r="G84" s="151"/>
      <c r="H84" s="151">
        <v>1</v>
      </c>
      <c r="I84" s="183">
        <v>10</v>
      </c>
      <c r="J84" s="13" t="s">
        <v>821</v>
      </c>
    </row>
    <row r="85" spans="1:10" ht="47.25" x14ac:dyDescent="0.25">
      <c r="A85" s="146">
        <v>79</v>
      </c>
      <c r="B85" s="141" t="s">
        <v>822</v>
      </c>
      <c r="C85" s="141" t="s">
        <v>823</v>
      </c>
      <c r="D85" s="182">
        <f t="shared" si="0"/>
        <v>0.01</v>
      </c>
      <c r="E85" s="150">
        <v>0.01</v>
      </c>
      <c r="F85" s="150"/>
      <c r="G85" s="150"/>
      <c r="H85" s="151"/>
      <c r="I85" s="183">
        <v>6</v>
      </c>
      <c r="J85" s="13" t="s">
        <v>821</v>
      </c>
    </row>
    <row r="86" spans="1:10" ht="31.5" x14ac:dyDescent="0.25">
      <c r="A86" s="146">
        <v>80</v>
      </c>
      <c r="B86" s="141" t="s">
        <v>824</v>
      </c>
      <c r="C86" s="141" t="s">
        <v>825</v>
      </c>
      <c r="D86" s="182">
        <f t="shared" si="0"/>
        <v>0.3</v>
      </c>
      <c r="E86" s="150">
        <v>0.3</v>
      </c>
      <c r="F86" s="150"/>
      <c r="G86" s="150"/>
      <c r="H86" s="151"/>
      <c r="I86" s="183">
        <v>6</v>
      </c>
      <c r="J86" s="13" t="s">
        <v>821</v>
      </c>
    </row>
    <row r="87" spans="1:10" ht="31.5" x14ac:dyDescent="0.25">
      <c r="A87" s="146">
        <v>81</v>
      </c>
      <c r="B87" s="141" t="s">
        <v>826</v>
      </c>
      <c r="C87" s="141" t="s">
        <v>827</v>
      </c>
      <c r="D87" s="182">
        <f t="shared" si="0"/>
        <v>0.2</v>
      </c>
      <c r="E87" s="150">
        <v>0.2</v>
      </c>
      <c r="F87" s="150"/>
      <c r="G87" s="150"/>
      <c r="H87" s="151"/>
      <c r="I87" s="183">
        <v>6</v>
      </c>
      <c r="J87" s="13" t="s">
        <v>821</v>
      </c>
    </row>
    <row r="88" spans="1:10" ht="63" x14ac:dyDescent="0.25">
      <c r="A88" s="146">
        <v>82</v>
      </c>
      <c r="B88" s="141" t="s">
        <v>828</v>
      </c>
      <c r="C88" s="141" t="s">
        <v>829</v>
      </c>
      <c r="D88" s="182">
        <f t="shared" si="0"/>
        <v>0.06</v>
      </c>
      <c r="E88" s="150">
        <v>0.06</v>
      </c>
      <c r="F88" s="150"/>
      <c r="G88" s="150"/>
      <c r="H88" s="151"/>
      <c r="I88" s="183">
        <v>6</v>
      </c>
      <c r="J88" s="13" t="s">
        <v>821</v>
      </c>
    </row>
    <row r="89" spans="1:10" ht="63" x14ac:dyDescent="0.25">
      <c r="A89" s="146">
        <v>83</v>
      </c>
      <c r="B89" s="141" t="s">
        <v>830</v>
      </c>
      <c r="C89" s="141" t="s">
        <v>831</v>
      </c>
      <c r="D89" s="182">
        <f t="shared" si="0"/>
        <v>0.02</v>
      </c>
      <c r="E89" s="150">
        <v>0.02</v>
      </c>
      <c r="F89" s="150"/>
      <c r="G89" s="150"/>
      <c r="H89" s="151"/>
      <c r="I89" s="183">
        <v>6</v>
      </c>
      <c r="J89" s="13" t="s">
        <v>821</v>
      </c>
    </row>
    <row r="90" spans="1:10" ht="63" x14ac:dyDescent="0.25">
      <c r="A90" s="146">
        <v>84</v>
      </c>
      <c r="B90" s="141" t="s">
        <v>830</v>
      </c>
      <c r="C90" s="141" t="s">
        <v>832</v>
      </c>
      <c r="D90" s="182">
        <f t="shared" si="0"/>
        <v>0.04</v>
      </c>
      <c r="E90" s="150">
        <v>0.04</v>
      </c>
      <c r="F90" s="150"/>
      <c r="G90" s="150"/>
      <c r="H90" s="151"/>
      <c r="I90" s="183">
        <v>4</v>
      </c>
      <c r="J90" s="13" t="s">
        <v>821</v>
      </c>
    </row>
    <row r="91" spans="1:10" ht="31.5" x14ac:dyDescent="0.25">
      <c r="A91" s="146">
        <v>85</v>
      </c>
      <c r="B91" s="137" t="s">
        <v>824</v>
      </c>
      <c r="C91" s="176" t="s">
        <v>825</v>
      </c>
      <c r="D91" s="182">
        <f t="shared" si="0"/>
        <v>0.3</v>
      </c>
      <c r="E91" s="151"/>
      <c r="F91" s="151"/>
      <c r="G91" s="151"/>
      <c r="H91" s="151">
        <v>0.3</v>
      </c>
      <c r="I91" s="183">
        <v>4</v>
      </c>
      <c r="J91" s="13" t="s">
        <v>821</v>
      </c>
    </row>
    <row r="92" spans="1:10" ht="31.5" x14ac:dyDescent="0.25">
      <c r="A92" s="146">
        <v>86</v>
      </c>
      <c r="B92" s="141" t="s">
        <v>826</v>
      </c>
      <c r="C92" s="141" t="s">
        <v>833</v>
      </c>
      <c r="D92" s="182">
        <f t="shared" si="0"/>
        <v>0.2</v>
      </c>
      <c r="E92" s="168">
        <v>0.2</v>
      </c>
      <c r="F92" s="168"/>
      <c r="G92" s="168"/>
      <c r="H92" s="150"/>
      <c r="I92" s="183">
        <v>4</v>
      </c>
      <c r="J92" s="13" t="s">
        <v>821</v>
      </c>
    </row>
    <row r="93" spans="1:10" ht="47.25" x14ac:dyDescent="0.25">
      <c r="A93" s="146">
        <v>87</v>
      </c>
      <c r="B93" s="141" t="s">
        <v>822</v>
      </c>
      <c r="C93" s="141" t="s">
        <v>823</v>
      </c>
      <c r="D93" s="182">
        <f t="shared" si="0"/>
        <v>0.01</v>
      </c>
      <c r="E93" s="168">
        <v>0.01</v>
      </c>
      <c r="F93" s="168"/>
      <c r="G93" s="168"/>
      <c r="H93" s="150"/>
      <c r="I93" s="183">
        <v>4</v>
      </c>
      <c r="J93" s="13" t="s">
        <v>821</v>
      </c>
    </row>
    <row r="94" spans="1:10" ht="63" x14ac:dyDescent="0.25">
      <c r="A94" s="146">
        <v>88</v>
      </c>
      <c r="B94" s="177" t="s">
        <v>834</v>
      </c>
      <c r="C94" s="141" t="s">
        <v>835</v>
      </c>
      <c r="D94" s="151">
        <f t="shared" si="0"/>
        <v>1</v>
      </c>
      <c r="E94" s="151">
        <v>1</v>
      </c>
      <c r="F94" s="151"/>
      <c r="G94" s="151"/>
      <c r="H94" s="151"/>
      <c r="I94" s="183">
        <v>3</v>
      </c>
      <c r="J94" s="13" t="s">
        <v>821</v>
      </c>
    </row>
    <row r="95" spans="1:10" x14ac:dyDescent="0.25">
      <c r="A95" s="146">
        <v>89</v>
      </c>
      <c r="B95" s="178" t="s">
        <v>836</v>
      </c>
      <c r="C95" s="141" t="s">
        <v>827</v>
      </c>
      <c r="D95" s="182">
        <f t="shared" si="0"/>
        <v>0.7</v>
      </c>
      <c r="E95" s="179">
        <v>0.7</v>
      </c>
      <c r="F95" s="151"/>
      <c r="G95" s="151"/>
      <c r="H95" s="151"/>
      <c r="I95" s="183">
        <v>6</v>
      </c>
      <c r="J95" s="13" t="s">
        <v>821</v>
      </c>
    </row>
    <row r="96" spans="1:10" ht="31.5" x14ac:dyDescent="0.25">
      <c r="A96" s="146">
        <v>90</v>
      </c>
      <c r="B96" s="141" t="s">
        <v>837</v>
      </c>
      <c r="C96" s="13" t="s">
        <v>838</v>
      </c>
      <c r="D96" s="182">
        <f t="shared" si="0"/>
        <v>0.86</v>
      </c>
      <c r="E96" s="150">
        <v>0.86</v>
      </c>
      <c r="F96" s="150"/>
      <c r="G96" s="150"/>
      <c r="H96" s="150"/>
      <c r="I96" s="183">
        <v>6</v>
      </c>
      <c r="J96" s="13" t="s">
        <v>821</v>
      </c>
    </row>
    <row r="97" spans="1:10" ht="31.5" x14ac:dyDescent="0.25">
      <c r="A97" s="146">
        <v>91</v>
      </c>
      <c r="B97" s="180" t="s">
        <v>839</v>
      </c>
      <c r="C97" s="13" t="s">
        <v>838</v>
      </c>
      <c r="D97" s="182">
        <f t="shared" si="0"/>
        <v>0.3</v>
      </c>
      <c r="E97" s="168">
        <v>0.3</v>
      </c>
      <c r="F97" s="168"/>
      <c r="G97" s="181"/>
      <c r="H97" s="150"/>
      <c r="I97" s="183">
        <v>10</v>
      </c>
      <c r="J97" s="13" t="s">
        <v>821</v>
      </c>
    </row>
    <row r="98" spans="1:10" x14ac:dyDescent="0.25">
      <c r="A98" s="146">
        <v>92</v>
      </c>
      <c r="B98" s="173" t="s">
        <v>840</v>
      </c>
      <c r="C98" s="141" t="s">
        <v>841</v>
      </c>
      <c r="D98" s="182">
        <f t="shared" si="0"/>
        <v>0.6</v>
      </c>
      <c r="E98" s="150">
        <v>0.6</v>
      </c>
      <c r="F98" s="151"/>
      <c r="G98" s="151"/>
      <c r="H98" s="150"/>
      <c r="I98" s="183">
        <v>5</v>
      </c>
      <c r="J98" s="13" t="s">
        <v>821</v>
      </c>
    </row>
    <row r="99" spans="1:10" ht="31.5" x14ac:dyDescent="0.25">
      <c r="A99" s="146">
        <v>93</v>
      </c>
      <c r="B99" s="173" t="s">
        <v>840</v>
      </c>
      <c r="C99" s="141" t="s">
        <v>842</v>
      </c>
      <c r="D99" s="182">
        <f>SUM(E99:H99)</f>
        <v>0.5</v>
      </c>
      <c r="E99" s="150">
        <v>0.5</v>
      </c>
      <c r="F99" s="151"/>
      <c r="G99" s="151"/>
      <c r="H99" s="150"/>
      <c r="I99" s="183">
        <v>5</v>
      </c>
      <c r="J99" s="13" t="s">
        <v>821</v>
      </c>
    </row>
    <row r="100" spans="1:10" ht="31.5" x14ac:dyDescent="0.25">
      <c r="A100" s="146">
        <v>94</v>
      </c>
      <c r="B100" s="142" t="s">
        <v>843</v>
      </c>
      <c r="C100" s="141" t="s">
        <v>844</v>
      </c>
      <c r="D100" s="182">
        <f t="shared" si="0"/>
        <v>0.3</v>
      </c>
      <c r="E100" s="150">
        <v>0.3</v>
      </c>
      <c r="F100" s="150"/>
      <c r="G100" s="151"/>
      <c r="H100" s="150"/>
      <c r="I100" s="183">
        <v>8</v>
      </c>
      <c r="J100" s="13" t="s">
        <v>821</v>
      </c>
    </row>
    <row r="101" spans="1:10" x14ac:dyDescent="0.25">
      <c r="A101" s="146">
        <v>95</v>
      </c>
      <c r="B101" s="184" t="s">
        <v>845</v>
      </c>
      <c r="C101" s="13" t="s">
        <v>846</v>
      </c>
      <c r="D101" s="182">
        <f>SUM(E101:H101)</f>
        <v>1.2</v>
      </c>
      <c r="E101" s="150">
        <v>1.2</v>
      </c>
      <c r="F101" s="151"/>
      <c r="G101" s="151"/>
      <c r="H101" s="151"/>
      <c r="I101" s="183">
        <v>7</v>
      </c>
      <c r="J101" s="13" t="s">
        <v>821</v>
      </c>
    </row>
    <row r="102" spans="1:10" x14ac:dyDescent="0.25">
      <c r="A102" s="146">
        <v>96</v>
      </c>
      <c r="B102" s="184" t="s">
        <v>847</v>
      </c>
      <c r="C102" s="13" t="s">
        <v>846</v>
      </c>
      <c r="D102" s="182">
        <f>SUM(E102:H102)</f>
        <v>0.15</v>
      </c>
      <c r="E102" s="150">
        <v>0.15</v>
      </c>
      <c r="F102" s="151"/>
      <c r="G102" s="151"/>
      <c r="H102" s="151"/>
      <c r="I102" s="183">
        <v>7</v>
      </c>
      <c r="J102" s="13" t="s">
        <v>821</v>
      </c>
    </row>
    <row r="103" spans="1:10" s="22" customFormat="1" ht="20.25" customHeight="1" x14ac:dyDescent="0.25">
      <c r="A103" s="552" t="s">
        <v>185</v>
      </c>
      <c r="B103" s="596"/>
      <c r="C103" s="553"/>
      <c r="D103" s="185">
        <f>SUM(D7:D102)</f>
        <v>62.400000000000006</v>
      </c>
      <c r="E103" s="185">
        <f t="shared" ref="E103:H103" si="1">SUM(E7:E102)</f>
        <v>55.680000000000014</v>
      </c>
      <c r="F103" s="185"/>
      <c r="G103" s="185"/>
      <c r="H103" s="185">
        <f t="shared" si="1"/>
        <v>6.72</v>
      </c>
      <c r="I103" s="3"/>
      <c r="J103" s="3"/>
    </row>
  </sheetData>
  <mergeCells count="11">
    <mergeCell ref="I1:J1"/>
    <mergeCell ref="A103:C103"/>
    <mergeCell ref="A2:J2"/>
    <mergeCell ref="A3:J3"/>
    <mergeCell ref="A5:A6"/>
    <mergeCell ref="B5:B6"/>
    <mergeCell ref="C5:C6"/>
    <mergeCell ref="D5:D6"/>
    <mergeCell ref="E5:H5"/>
    <mergeCell ref="J5:J6"/>
    <mergeCell ref="I5:I6"/>
  </mergeCells>
  <pageMargins left="0.7" right="0.2" top="0.5" bottom="0.5" header="0.3" footer="0.3"/>
  <pageSetup paperSize="9" orientation="landscape" r:id="rId1"/>
  <headerFooter>
    <oddHeader>&amp;C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opLeftCell="A109" workbookViewId="0">
      <selection activeCell="A7" sqref="A7:A114"/>
    </sheetView>
  </sheetViews>
  <sheetFormatPr defaultRowHeight="15.75" x14ac:dyDescent="0.25"/>
  <cols>
    <col min="1" max="1" width="5.5" style="400" customWidth="1"/>
    <col min="2" max="2" width="26.5" style="400" customWidth="1"/>
    <col min="3" max="3" width="17.375" style="400" customWidth="1"/>
    <col min="4" max="5" width="9" style="400"/>
    <col min="6" max="6" width="7.625" style="400" customWidth="1"/>
    <col min="7" max="7" width="8.125" style="400" customWidth="1"/>
    <col min="8" max="8" width="7.375" style="400" customWidth="1"/>
    <col min="9" max="9" width="9.5" style="490" customWidth="1"/>
    <col min="10" max="10" width="25.875" style="400" customWidth="1"/>
    <col min="11" max="16384" width="9" style="400"/>
  </cols>
  <sheetData>
    <row r="1" spans="1:10" x14ac:dyDescent="0.25">
      <c r="J1" s="401" t="s">
        <v>2147</v>
      </c>
    </row>
    <row r="2" spans="1:10" ht="33.75" customHeight="1" x14ac:dyDescent="0.25">
      <c r="A2" s="602" t="s">
        <v>2119</v>
      </c>
      <c r="B2" s="603"/>
      <c r="C2" s="603"/>
      <c r="D2" s="603"/>
      <c r="E2" s="603"/>
      <c r="F2" s="603"/>
      <c r="G2" s="603"/>
      <c r="H2" s="603"/>
      <c r="I2" s="603"/>
      <c r="J2" s="603"/>
    </row>
    <row r="3" spans="1:10" x14ac:dyDescent="0.25">
      <c r="A3" s="604" t="s">
        <v>2075</v>
      </c>
      <c r="B3" s="604"/>
      <c r="C3" s="604"/>
      <c r="D3" s="604"/>
      <c r="E3" s="604"/>
      <c r="F3" s="604"/>
      <c r="G3" s="604"/>
      <c r="H3" s="604"/>
      <c r="I3" s="604"/>
      <c r="J3" s="604"/>
    </row>
    <row r="5" spans="1:10" ht="20.25" customHeight="1" x14ac:dyDescent="0.25">
      <c r="A5" s="605" t="s">
        <v>0</v>
      </c>
      <c r="B5" s="606" t="s">
        <v>28</v>
      </c>
      <c r="C5" s="606" t="s">
        <v>29</v>
      </c>
      <c r="D5" s="606" t="s">
        <v>30</v>
      </c>
      <c r="E5" s="605" t="s">
        <v>10</v>
      </c>
      <c r="F5" s="605"/>
      <c r="G5" s="605"/>
      <c r="H5" s="605"/>
      <c r="I5" s="607" t="s">
        <v>380</v>
      </c>
      <c r="J5" s="605" t="s">
        <v>7</v>
      </c>
    </row>
    <row r="6" spans="1:10" ht="75.75" customHeight="1" x14ac:dyDescent="0.25">
      <c r="A6" s="605"/>
      <c r="B6" s="605"/>
      <c r="C6" s="605"/>
      <c r="D6" s="605"/>
      <c r="E6" s="402" t="s">
        <v>31</v>
      </c>
      <c r="F6" s="403" t="s">
        <v>1</v>
      </c>
      <c r="G6" s="402" t="s">
        <v>12</v>
      </c>
      <c r="H6" s="402" t="s">
        <v>379</v>
      </c>
      <c r="I6" s="608"/>
      <c r="J6" s="605"/>
    </row>
    <row r="7" spans="1:10" ht="33" customHeight="1" x14ac:dyDescent="0.25">
      <c r="A7" s="404">
        <v>1</v>
      </c>
      <c r="B7" s="405" t="s">
        <v>1804</v>
      </c>
      <c r="C7" s="406" t="s">
        <v>1805</v>
      </c>
      <c r="D7" s="407">
        <f>SUM(E7:H7)</f>
        <v>30</v>
      </c>
      <c r="E7" s="408">
        <v>30</v>
      </c>
      <c r="F7" s="408"/>
      <c r="G7" s="409"/>
      <c r="H7" s="409"/>
      <c r="I7" s="491" t="s">
        <v>493</v>
      </c>
      <c r="J7" s="410" t="s">
        <v>190</v>
      </c>
    </row>
    <row r="8" spans="1:10" ht="33" customHeight="1" x14ac:dyDescent="0.25">
      <c r="A8" s="404">
        <v>2</v>
      </c>
      <c r="B8" s="411" t="s">
        <v>1806</v>
      </c>
      <c r="C8" s="412" t="s">
        <v>1807</v>
      </c>
      <c r="D8" s="407">
        <f t="shared" ref="D8:D69" si="0">SUM(E8:H8)</f>
        <v>3</v>
      </c>
      <c r="E8" s="408">
        <v>3</v>
      </c>
      <c r="F8" s="413"/>
      <c r="G8" s="409"/>
      <c r="H8" s="409"/>
      <c r="I8" s="491" t="s">
        <v>493</v>
      </c>
      <c r="J8" s="410" t="s">
        <v>190</v>
      </c>
    </row>
    <row r="9" spans="1:10" ht="33" customHeight="1" x14ac:dyDescent="0.25">
      <c r="A9" s="404">
        <v>3</v>
      </c>
      <c r="B9" s="411" t="s">
        <v>1808</v>
      </c>
      <c r="C9" s="412" t="s">
        <v>1809</v>
      </c>
      <c r="D9" s="407">
        <f t="shared" si="0"/>
        <v>1</v>
      </c>
      <c r="E9" s="408">
        <v>1</v>
      </c>
      <c r="F9" s="413"/>
      <c r="G9" s="409"/>
      <c r="H9" s="409"/>
      <c r="I9" s="491" t="s">
        <v>493</v>
      </c>
      <c r="J9" s="410" t="s">
        <v>190</v>
      </c>
    </row>
    <row r="10" spans="1:10" ht="33" customHeight="1" x14ac:dyDescent="0.25">
      <c r="A10" s="404">
        <v>4</v>
      </c>
      <c r="B10" s="157" t="s">
        <v>1810</v>
      </c>
      <c r="C10" s="406" t="s">
        <v>1811</v>
      </c>
      <c r="D10" s="407">
        <f t="shared" si="0"/>
        <v>0.12000000000000001</v>
      </c>
      <c r="E10" s="408">
        <v>0.12000000000000001</v>
      </c>
      <c r="F10" s="408"/>
      <c r="G10" s="409"/>
      <c r="H10" s="409"/>
      <c r="I10" s="491" t="s">
        <v>492</v>
      </c>
      <c r="J10" s="410" t="s">
        <v>190</v>
      </c>
    </row>
    <row r="11" spans="1:10" ht="33" customHeight="1" x14ac:dyDescent="0.25">
      <c r="A11" s="404">
        <v>5</v>
      </c>
      <c r="B11" s="411" t="s">
        <v>1812</v>
      </c>
      <c r="C11" s="407" t="s">
        <v>1813</v>
      </c>
      <c r="D11" s="407">
        <f t="shared" si="0"/>
        <v>1</v>
      </c>
      <c r="E11" s="408">
        <v>1</v>
      </c>
      <c r="F11" s="408"/>
      <c r="G11" s="409"/>
      <c r="H11" s="409"/>
      <c r="I11" s="491" t="s">
        <v>492</v>
      </c>
      <c r="J11" s="410" t="s">
        <v>190</v>
      </c>
    </row>
    <row r="12" spans="1:10" ht="38.25" customHeight="1" x14ac:dyDescent="0.25">
      <c r="A12" s="404">
        <v>6</v>
      </c>
      <c r="B12" s="157" t="s">
        <v>1814</v>
      </c>
      <c r="C12" s="406" t="s">
        <v>1815</v>
      </c>
      <c r="D12" s="407">
        <f t="shared" si="0"/>
        <v>0.3</v>
      </c>
      <c r="E12" s="408">
        <v>0.26</v>
      </c>
      <c r="F12" s="408"/>
      <c r="G12" s="409">
        <v>0.04</v>
      </c>
      <c r="H12" s="409"/>
      <c r="I12" s="491" t="s">
        <v>492</v>
      </c>
      <c r="J12" s="410" t="s">
        <v>190</v>
      </c>
    </row>
    <row r="13" spans="1:10" ht="33" customHeight="1" x14ac:dyDescent="0.25">
      <c r="A13" s="404">
        <v>7</v>
      </c>
      <c r="B13" s="411" t="s">
        <v>1810</v>
      </c>
      <c r="C13" s="407" t="s">
        <v>1816</v>
      </c>
      <c r="D13" s="407">
        <f t="shared" si="0"/>
        <v>0.16</v>
      </c>
      <c r="E13" s="408">
        <v>0.16</v>
      </c>
      <c r="F13" s="408"/>
      <c r="G13" s="409"/>
      <c r="H13" s="409"/>
      <c r="I13" s="491" t="s">
        <v>492</v>
      </c>
      <c r="J13" s="410" t="s">
        <v>190</v>
      </c>
    </row>
    <row r="14" spans="1:10" ht="33" customHeight="1" x14ac:dyDescent="0.25">
      <c r="A14" s="404">
        <v>8</v>
      </c>
      <c r="B14" s="411" t="s">
        <v>1810</v>
      </c>
      <c r="C14" s="407" t="s">
        <v>1817</v>
      </c>
      <c r="D14" s="407">
        <f t="shared" si="0"/>
        <v>0.1</v>
      </c>
      <c r="E14" s="408">
        <v>0.1</v>
      </c>
      <c r="F14" s="408"/>
      <c r="G14" s="409"/>
      <c r="H14" s="409"/>
      <c r="I14" s="491" t="s">
        <v>492</v>
      </c>
      <c r="J14" s="410" t="s">
        <v>190</v>
      </c>
    </row>
    <row r="15" spans="1:10" ht="33" customHeight="1" x14ac:dyDescent="0.25">
      <c r="A15" s="404">
        <v>9</v>
      </c>
      <c r="B15" s="411" t="s">
        <v>1818</v>
      </c>
      <c r="C15" s="414" t="s">
        <v>1819</v>
      </c>
      <c r="D15" s="407">
        <v>1</v>
      </c>
      <c r="E15" s="408">
        <v>1</v>
      </c>
      <c r="F15" s="415"/>
      <c r="G15" s="409"/>
      <c r="H15" s="409"/>
      <c r="I15" s="491" t="s">
        <v>1662</v>
      </c>
      <c r="J15" s="410" t="s">
        <v>190</v>
      </c>
    </row>
    <row r="16" spans="1:10" ht="33" customHeight="1" x14ac:dyDescent="0.25">
      <c r="A16" s="404">
        <v>10</v>
      </c>
      <c r="B16" s="411" t="s">
        <v>1820</v>
      </c>
      <c r="C16" s="414" t="s">
        <v>1821</v>
      </c>
      <c r="D16" s="407">
        <f t="shared" si="0"/>
        <v>0.28999999999999998</v>
      </c>
      <c r="E16" s="408">
        <v>0.28999999999999998</v>
      </c>
      <c r="F16" s="415"/>
      <c r="G16" s="409"/>
      <c r="H16" s="409"/>
      <c r="I16" s="491" t="s">
        <v>488</v>
      </c>
      <c r="J16" s="410" t="s">
        <v>190</v>
      </c>
    </row>
    <row r="17" spans="1:10" ht="33" customHeight="1" x14ac:dyDescent="0.25">
      <c r="A17" s="404">
        <v>11</v>
      </c>
      <c r="B17" s="411" t="s">
        <v>1822</v>
      </c>
      <c r="C17" s="412" t="s">
        <v>1813</v>
      </c>
      <c r="D17" s="407">
        <f t="shared" si="0"/>
        <v>0.4</v>
      </c>
      <c r="E17" s="408">
        <v>0.3</v>
      </c>
      <c r="F17" s="415"/>
      <c r="G17" s="409"/>
      <c r="H17" s="409">
        <v>0.1</v>
      </c>
      <c r="I17" s="491" t="s">
        <v>1641</v>
      </c>
      <c r="J17" s="410" t="s">
        <v>190</v>
      </c>
    </row>
    <row r="18" spans="1:10" ht="33" customHeight="1" x14ac:dyDescent="0.25">
      <c r="A18" s="404">
        <v>12</v>
      </c>
      <c r="B18" s="411" t="s">
        <v>1823</v>
      </c>
      <c r="C18" s="412" t="s">
        <v>1824</v>
      </c>
      <c r="D18" s="407">
        <f t="shared" si="0"/>
        <v>0.71</v>
      </c>
      <c r="E18" s="408">
        <v>0.71</v>
      </c>
      <c r="F18" s="415"/>
      <c r="G18" s="409"/>
      <c r="H18" s="409"/>
      <c r="I18" s="491" t="s">
        <v>1641</v>
      </c>
      <c r="J18" s="410" t="s">
        <v>190</v>
      </c>
    </row>
    <row r="19" spans="1:10" ht="33" customHeight="1" x14ac:dyDescent="0.25">
      <c r="A19" s="404">
        <v>13</v>
      </c>
      <c r="B19" s="416" t="s">
        <v>1825</v>
      </c>
      <c r="C19" s="414" t="s">
        <v>1815</v>
      </c>
      <c r="D19" s="407">
        <f t="shared" si="0"/>
        <v>0.42</v>
      </c>
      <c r="E19" s="408">
        <v>0.42</v>
      </c>
      <c r="F19" s="415"/>
      <c r="G19" s="409"/>
      <c r="H19" s="409"/>
      <c r="I19" s="491" t="s">
        <v>1691</v>
      </c>
      <c r="J19" s="410" t="s">
        <v>190</v>
      </c>
    </row>
    <row r="20" spans="1:10" ht="47.25" x14ac:dyDescent="0.25">
      <c r="A20" s="404">
        <v>14</v>
      </c>
      <c r="B20" s="272" t="s">
        <v>1826</v>
      </c>
      <c r="C20" s="412" t="s">
        <v>1827</v>
      </c>
      <c r="D20" s="407">
        <f t="shared" si="0"/>
        <v>1.1000000000000001</v>
      </c>
      <c r="E20" s="408">
        <v>1.1000000000000001</v>
      </c>
      <c r="F20" s="415"/>
      <c r="G20" s="409"/>
      <c r="H20" s="409"/>
      <c r="I20" s="491" t="s">
        <v>1641</v>
      </c>
      <c r="J20" s="410" t="s">
        <v>190</v>
      </c>
    </row>
    <row r="21" spans="1:10" ht="47.25" x14ac:dyDescent="0.25">
      <c r="A21" s="404">
        <v>15</v>
      </c>
      <c r="B21" s="272" t="s">
        <v>1828</v>
      </c>
      <c r="C21" s="412" t="s">
        <v>1829</v>
      </c>
      <c r="D21" s="407">
        <f t="shared" si="0"/>
        <v>11</v>
      </c>
      <c r="E21" s="408">
        <v>11</v>
      </c>
      <c r="F21" s="415"/>
      <c r="G21" s="409"/>
      <c r="H21" s="409"/>
      <c r="I21" s="491" t="s">
        <v>490</v>
      </c>
      <c r="J21" s="410" t="s">
        <v>190</v>
      </c>
    </row>
    <row r="22" spans="1:10" ht="36.950000000000003" customHeight="1" x14ac:dyDescent="0.25">
      <c r="A22" s="404">
        <v>16</v>
      </c>
      <c r="B22" s="272" t="s">
        <v>1830</v>
      </c>
      <c r="C22" s="412" t="s">
        <v>1827</v>
      </c>
      <c r="D22" s="407">
        <f t="shared" si="0"/>
        <v>0.25</v>
      </c>
      <c r="E22" s="408">
        <v>0.1</v>
      </c>
      <c r="F22" s="415"/>
      <c r="G22" s="409"/>
      <c r="H22" s="409">
        <v>0.15</v>
      </c>
      <c r="I22" s="491" t="s">
        <v>488</v>
      </c>
      <c r="J22" s="410" t="s">
        <v>190</v>
      </c>
    </row>
    <row r="23" spans="1:10" ht="47.25" x14ac:dyDescent="0.25">
      <c r="A23" s="404">
        <v>17</v>
      </c>
      <c r="B23" s="411" t="s">
        <v>1831</v>
      </c>
      <c r="C23" s="417" t="s">
        <v>1832</v>
      </c>
      <c r="D23" s="407">
        <f t="shared" si="0"/>
        <v>15</v>
      </c>
      <c r="E23" s="408">
        <v>13</v>
      </c>
      <c r="F23" s="415"/>
      <c r="G23" s="409"/>
      <c r="H23" s="409">
        <v>2</v>
      </c>
      <c r="I23" s="492" t="s">
        <v>489</v>
      </c>
      <c r="J23" s="410" t="s">
        <v>190</v>
      </c>
    </row>
    <row r="24" spans="1:10" ht="36.950000000000003" customHeight="1" x14ac:dyDescent="0.25">
      <c r="A24" s="404">
        <v>18</v>
      </c>
      <c r="B24" s="418" t="s">
        <v>1833</v>
      </c>
      <c r="C24" s="419" t="s">
        <v>1834</v>
      </c>
      <c r="D24" s="407">
        <f t="shared" si="0"/>
        <v>2.0100000000000002</v>
      </c>
      <c r="E24" s="408">
        <v>2.0100000000000002</v>
      </c>
      <c r="F24" s="415"/>
      <c r="G24" s="409"/>
      <c r="H24" s="409"/>
      <c r="I24" s="491" t="s">
        <v>488</v>
      </c>
      <c r="J24" s="410" t="s">
        <v>190</v>
      </c>
    </row>
    <row r="25" spans="1:10" ht="63" x14ac:dyDescent="0.25">
      <c r="A25" s="404">
        <v>19</v>
      </c>
      <c r="B25" s="272" t="s">
        <v>1835</v>
      </c>
      <c r="C25" s="414" t="s">
        <v>1836</v>
      </c>
      <c r="D25" s="407">
        <f t="shared" si="0"/>
        <v>0.5</v>
      </c>
      <c r="E25" s="408">
        <v>0.5</v>
      </c>
      <c r="F25" s="415"/>
      <c r="G25" s="409"/>
      <c r="H25" s="409"/>
      <c r="I25" s="492" t="s">
        <v>492</v>
      </c>
      <c r="J25" s="410" t="s">
        <v>190</v>
      </c>
    </row>
    <row r="26" spans="1:10" ht="31.5" x14ac:dyDescent="0.25">
      <c r="A26" s="404">
        <v>20</v>
      </c>
      <c r="B26" s="420" t="s">
        <v>1837</v>
      </c>
      <c r="C26" s="407" t="s">
        <v>1821</v>
      </c>
      <c r="D26" s="407">
        <f t="shared" si="0"/>
        <v>1</v>
      </c>
      <c r="E26" s="408">
        <v>1</v>
      </c>
      <c r="F26" s="415"/>
      <c r="G26" s="409"/>
      <c r="H26" s="409"/>
      <c r="I26" s="491" t="s">
        <v>492</v>
      </c>
      <c r="J26" s="410" t="s">
        <v>190</v>
      </c>
    </row>
    <row r="27" spans="1:10" ht="48.75" customHeight="1" x14ac:dyDescent="0.25">
      <c r="A27" s="404">
        <v>21</v>
      </c>
      <c r="B27" s="420" t="s">
        <v>1838</v>
      </c>
      <c r="C27" s="406" t="s">
        <v>1839</v>
      </c>
      <c r="D27" s="407">
        <f t="shared" si="0"/>
        <v>3</v>
      </c>
      <c r="E27" s="408">
        <v>2</v>
      </c>
      <c r="F27" s="415"/>
      <c r="G27" s="409"/>
      <c r="H27" s="409">
        <v>1</v>
      </c>
      <c r="I27" s="491" t="s">
        <v>488</v>
      </c>
      <c r="J27" s="410" t="s">
        <v>190</v>
      </c>
    </row>
    <row r="28" spans="1:10" ht="53.25" customHeight="1" x14ac:dyDescent="0.25">
      <c r="A28" s="404">
        <v>22</v>
      </c>
      <c r="B28" s="420" t="s">
        <v>1840</v>
      </c>
      <c r="C28" s="406" t="s">
        <v>1841</v>
      </c>
      <c r="D28" s="407">
        <f t="shared" si="0"/>
        <v>85</v>
      </c>
      <c r="E28" s="408">
        <v>85</v>
      </c>
      <c r="F28" s="415"/>
      <c r="G28" s="409"/>
      <c r="H28" s="409"/>
      <c r="I28" s="491" t="s">
        <v>1691</v>
      </c>
      <c r="J28" s="410" t="s">
        <v>190</v>
      </c>
    </row>
    <row r="29" spans="1:10" ht="36.950000000000003" customHeight="1" x14ac:dyDescent="0.25">
      <c r="A29" s="404">
        <v>23</v>
      </c>
      <c r="B29" s="420" t="s">
        <v>1842</v>
      </c>
      <c r="C29" s="406" t="s">
        <v>1843</v>
      </c>
      <c r="D29" s="407">
        <f t="shared" si="0"/>
        <v>7.0000000000000007E-2</v>
      </c>
      <c r="E29" s="408">
        <v>7.0000000000000007E-2</v>
      </c>
      <c r="F29" s="415"/>
      <c r="G29" s="409"/>
      <c r="H29" s="409"/>
      <c r="I29" s="491" t="s">
        <v>488</v>
      </c>
      <c r="J29" s="410" t="s">
        <v>190</v>
      </c>
    </row>
    <row r="30" spans="1:10" ht="63" x14ac:dyDescent="0.25">
      <c r="A30" s="404">
        <v>24</v>
      </c>
      <c r="B30" s="421" t="s">
        <v>1844</v>
      </c>
      <c r="C30" s="422" t="s">
        <v>1845</v>
      </c>
      <c r="D30" s="407">
        <f t="shared" si="0"/>
        <v>0.06</v>
      </c>
      <c r="E30" s="408">
        <v>0.06</v>
      </c>
      <c r="F30" s="415"/>
      <c r="G30" s="409"/>
      <c r="H30" s="409"/>
      <c r="I30" s="491" t="s">
        <v>491</v>
      </c>
      <c r="J30" s="410" t="s">
        <v>190</v>
      </c>
    </row>
    <row r="31" spans="1:10" ht="94.5" x14ac:dyDescent="0.25">
      <c r="A31" s="404">
        <v>25</v>
      </c>
      <c r="B31" s="421" t="s">
        <v>1846</v>
      </c>
      <c r="C31" s="422" t="s">
        <v>1847</v>
      </c>
      <c r="D31" s="407">
        <f t="shared" si="0"/>
        <v>0.13</v>
      </c>
      <c r="E31" s="408">
        <v>0.13</v>
      </c>
      <c r="F31" s="415"/>
      <c r="G31" s="409"/>
      <c r="H31" s="409"/>
      <c r="I31" s="491" t="s">
        <v>491</v>
      </c>
      <c r="J31" s="410" t="s">
        <v>190</v>
      </c>
    </row>
    <row r="32" spans="1:10" ht="63" x14ac:dyDescent="0.25">
      <c r="A32" s="404">
        <v>26</v>
      </c>
      <c r="B32" s="421" t="s">
        <v>2120</v>
      </c>
      <c r="C32" s="412" t="s">
        <v>1848</v>
      </c>
      <c r="D32" s="407">
        <f t="shared" si="0"/>
        <v>0.09</v>
      </c>
      <c r="E32" s="408">
        <v>0.09</v>
      </c>
      <c r="F32" s="415"/>
      <c r="G32" s="409"/>
      <c r="H32" s="409"/>
      <c r="I32" s="491" t="s">
        <v>491</v>
      </c>
      <c r="J32" s="410" t="s">
        <v>190</v>
      </c>
    </row>
    <row r="33" spans="1:10" ht="113.25" customHeight="1" x14ac:dyDescent="0.25">
      <c r="A33" s="404">
        <v>27</v>
      </c>
      <c r="B33" s="272" t="s">
        <v>1849</v>
      </c>
      <c r="C33" s="412" t="s">
        <v>1850</v>
      </c>
      <c r="D33" s="407">
        <f t="shared" si="0"/>
        <v>0.11</v>
      </c>
      <c r="E33" s="408">
        <v>0.11</v>
      </c>
      <c r="F33" s="415"/>
      <c r="G33" s="409"/>
      <c r="H33" s="409"/>
      <c r="I33" s="491" t="s">
        <v>491</v>
      </c>
      <c r="J33" s="410" t="s">
        <v>190</v>
      </c>
    </row>
    <row r="34" spans="1:10" ht="39" customHeight="1" x14ac:dyDescent="0.25">
      <c r="A34" s="404">
        <v>28</v>
      </c>
      <c r="B34" s="272" t="s">
        <v>1851</v>
      </c>
      <c r="C34" s="412" t="s">
        <v>1816</v>
      </c>
      <c r="D34" s="407">
        <f t="shared" si="0"/>
        <v>1.55</v>
      </c>
      <c r="E34" s="408">
        <v>1.55</v>
      </c>
      <c r="F34" s="415"/>
      <c r="G34" s="409"/>
      <c r="H34" s="409"/>
      <c r="I34" s="491" t="s">
        <v>491</v>
      </c>
      <c r="J34" s="410" t="s">
        <v>190</v>
      </c>
    </row>
    <row r="35" spans="1:10" ht="63" x14ac:dyDescent="0.25">
      <c r="A35" s="404">
        <v>29</v>
      </c>
      <c r="B35" s="272" t="s">
        <v>1852</v>
      </c>
      <c r="C35" s="412" t="s">
        <v>1853</v>
      </c>
      <c r="D35" s="407">
        <f t="shared" si="0"/>
        <v>0.1</v>
      </c>
      <c r="E35" s="408">
        <v>0.1</v>
      </c>
      <c r="F35" s="415"/>
      <c r="G35" s="409"/>
      <c r="H35" s="409"/>
      <c r="I35" s="491" t="s">
        <v>491</v>
      </c>
      <c r="J35" s="410" t="s">
        <v>190</v>
      </c>
    </row>
    <row r="36" spans="1:10" ht="47.25" x14ac:dyDescent="0.25">
      <c r="A36" s="404">
        <v>30</v>
      </c>
      <c r="B36" s="421" t="s">
        <v>1854</v>
      </c>
      <c r="C36" s="412" t="s">
        <v>1855</v>
      </c>
      <c r="D36" s="407">
        <f t="shared" si="0"/>
        <v>0.02</v>
      </c>
      <c r="E36" s="408">
        <v>0.02</v>
      </c>
      <c r="F36" s="415"/>
      <c r="G36" s="409"/>
      <c r="H36" s="409"/>
      <c r="I36" s="491" t="s">
        <v>491</v>
      </c>
      <c r="J36" s="410" t="s">
        <v>190</v>
      </c>
    </row>
    <row r="37" spans="1:10" ht="47.25" x14ac:dyDescent="0.25">
      <c r="A37" s="404">
        <v>31</v>
      </c>
      <c r="B37" s="411" t="s">
        <v>1856</v>
      </c>
      <c r="C37" s="417" t="s">
        <v>1855</v>
      </c>
      <c r="D37" s="407">
        <f t="shared" si="0"/>
        <v>0.18</v>
      </c>
      <c r="E37" s="408">
        <v>0.18</v>
      </c>
      <c r="F37" s="415"/>
      <c r="G37" s="409"/>
      <c r="H37" s="409"/>
      <c r="I37" s="491" t="s">
        <v>491</v>
      </c>
      <c r="J37" s="410" t="s">
        <v>190</v>
      </c>
    </row>
    <row r="38" spans="1:10" ht="78.75" x14ac:dyDescent="0.25">
      <c r="A38" s="404">
        <v>32</v>
      </c>
      <c r="B38" s="272" t="s">
        <v>1857</v>
      </c>
      <c r="C38" s="412" t="s">
        <v>1858</v>
      </c>
      <c r="D38" s="407">
        <f t="shared" si="0"/>
        <v>7.0000000000000007E-2</v>
      </c>
      <c r="E38" s="408">
        <v>7.0000000000000007E-2</v>
      </c>
      <c r="F38" s="415"/>
      <c r="G38" s="409"/>
      <c r="H38" s="409"/>
      <c r="I38" s="491" t="s">
        <v>491</v>
      </c>
      <c r="J38" s="410" t="s">
        <v>190</v>
      </c>
    </row>
    <row r="39" spans="1:10" ht="78.75" x14ac:dyDescent="0.25">
      <c r="A39" s="404">
        <v>33</v>
      </c>
      <c r="B39" s="272" t="s">
        <v>1859</v>
      </c>
      <c r="C39" s="423" t="s">
        <v>1860</v>
      </c>
      <c r="D39" s="407">
        <f t="shared" si="0"/>
        <v>0.01</v>
      </c>
      <c r="E39" s="408">
        <v>0.01</v>
      </c>
      <c r="F39" s="415"/>
      <c r="G39" s="409"/>
      <c r="H39" s="409"/>
      <c r="I39" s="491" t="s">
        <v>491</v>
      </c>
      <c r="J39" s="410" t="s">
        <v>190</v>
      </c>
    </row>
    <row r="40" spans="1:10" ht="47.25" x14ac:dyDescent="0.25">
      <c r="A40" s="404">
        <v>34</v>
      </c>
      <c r="B40" s="411" t="s">
        <v>1861</v>
      </c>
      <c r="C40" s="412" t="s">
        <v>1862</v>
      </c>
      <c r="D40" s="407">
        <f t="shared" si="0"/>
        <v>0.4</v>
      </c>
      <c r="E40" s="408">
        <v>0.4</v>
      </c>
      <c r="F40" s="415"/>
      <c r="G40" s="409"/>
      <c r="H40" s="409"/>
      <c r="I40" s="491" t="s">
        <v>491</v>
      </c>
      <c r="J40" s="410" t="s">
        <v>190</v>
      </c>
    </row>
    <row r="41" spans="1:10" ht="33" customHeight="1" x14ac:dyDescent="0.25">
      <c r="A41" s="404">
        <v>35</v>
      </c>
      <c r="B41" s="418" t="s">
        <v>1863</v>
      </c>
      <c r="C41" s="417" t="s">
        <v>1836</v>
      </c>
      <c r="D41" s="407">
        <f t="shared" si="0"/>
        <v>0.3</v>
      </c>
      <c r="E41" s="408">
        <v>0.3</v>
      </c>
      <c r="F41" s="415"/>
      <c r="G41" s="409"/>
      <c r="H41" s="409"/>
      <c r="I41" s="491" t="s">
        <v>492</v>
      </c>
      <c r="J41" s="410" t="s">
        <v>190</v>
      </c>
    </row>
    <row r="42" spans="1:10" ht="33" customHeight="1" x14ac:dyDescent="0.25">
      <c r="A42" s="404">
        <v>36</v>
      </c>
      <c r="B42" s="418" t="s">
        <v>1864</v>
      </c>
      <c r="C42" s="414" t="s">
        <v>1815</v>
      </c>
      <c r="D42" s="407">
        <f t="shared" si="0"/>
        <v>3</v>
      </c>
      <c r="E42" s="408">
        <v>3</v>
      </c>
      <c r="F42" s="415"/>
      <c r="G42" s="409"/>
      <c r="H42" s="409"/>
      <c r="I42" s="491" t="s">
        <v>1691</v>
      </c>
      <c r="J42" s="410" t="s">
        <v>190</v>
      </c>
    </row>
    <row r="43" spans="1:10" ht="33" customHeight="1" x14ac:dyDescent="0.25">
      <c r="A43" s="404">
        <v>37</v>
      </c>
      <c r="B43" s="411" t="s">
        <v>1865</v>
      </c>
      <c r="C43" s="414" t="s">
        <v>1816</v>
      </c>
      <c r="D43" s="407">
        <f t="shared" si="0"/>
        <v>4.5999999999999996</v>
      </c>
      <c r="E43" s="408">
        <v>4.5999999999999996</v>
      </c>
      <c r="F43" s="415"/>
      <c r="G43" s="409"/>
      <c r="H43" s="409"/>
      <c r="I43" s="491" t="s">
        <v>493</v>
      </c>
      <c r="J43" s="410" t="s">
        <v>190</v>
      </c>
    </row>
    <row r="44" spans="1:10" ht="33" customHeight="1" x14ac:dyDescent="0.25">
      <c r="A44" s="404">
        <v>38</v>
      </c>
      <c r="B44" s="420" t="s">
        <v>1866</v>
      </c>
      <c r="C44" s="406" t="s">
        <v>2121</v>
      </c>
      <c r="D44" s="407">
        <f t="shared" si="0"/>
        <v>1.4</v>
      </c>
      <c r="E44" s="408">
        <v>0</v>
      </c>
      <c r="F44" s="415"/>
      <c r="G44" s="409"/>
      <c r="H44" s="409">
        <v>1.4</v>
      </c>
      <c r="I44" s="491" t="s">
        <v>493</v>
      </c>
      <c r="J44" s="410" t="s">
        <v>190</v>
      </c>
    </row>
    <row r="45" spans="1:10" ht="33" customHeight="1" x14ac:dyDescent="0.25">
      <c r="A45" s="404">
        <v>39</v>
      </c>
      <c r="B45" s="157" t="s">
        <v>1867</v>
      </c>
      <c r="C45" s="406" t="s">
        <v>1815</v>
      </c>
      <c r="D45" s="407">
        <f t="shared" si="0"/>
        <v>1</v>
      </c>
      <c r="E45" s="408">
        <v>1</v>
      </c>
      <c r="F45" s="415"/>
      <c r="G45" s="409"/>
      <c r="H45" s="409"/>
      <c r="I45" s="491" t="s">
        <v>493</v>
      </c>
      <c r="J45" s="410" t="s">
        <v>1868</v>
      </c>
    </row>
    <row r="46" spans="1:10" ht="63" x14ac:dyDescent="0.25">
      <c r="A46" s="404">
        <v>40</v>
      </c>
      <c r="B46" s="424" t="s">
        <v>1869</v>
      </c>
      <c r="C46" s="412" t="s">
        <v>1870</v>
      </c>
      <c r="D46" s="407">
        <f t="shared" si="0"/>
        <v>1.3</v>
      </c>
      <c r="E46" s="408">
        <v>1.3</v>
      </c>
      <c r="F46" s="415"/>
      <c r="G46" s="409"/>
      <c r="H46" s="409"/>
      <c r="I46" s="491" t="s">
        <v>493</v>
      </c>
      <c r="J46" s="410" t="s">
        <v>1868</v>
      </c>
    </row>
    <row r="47" spans="1:10" ht="33" customHeight="1" x14ac:dyDescent="0.25">
      <c r="A47" s="404">
        <v>41</v>
      </c>
      <c r="B47" s="420" t="s">
        <v>1871</v>
      </c>
      <c r="C47" s="412" t="s">
        <v>1872</v>
      </c>
      <c r="D47" s="407">
        <f t="shared" si="0"/>
        <v>0.56000000000000005</v>
      </c>
      <c r="E47" s="408">
        <v>0.56000000000000005</v>
      </c>
      <c r="F47" s="415"/>
      <c r="G47" s="409"/>
      <c r="H47" s="409"/>
      <c r="I47" s="491" t="s">
        <v>493</v>
      </c>
      <c r="J47" s="410" t="s">
        <v>1873</v>
      </c>
    </row>
    <row r="48" spans="1:10" ht="33" customHeight="1" x14ac:dyDescent="0.25">
      <c r="A48" s="404">
        <v>42</v>
      </c>
      <c r="B48" s="420" t="s">
        <v>1874</v>
      </c>
      <c r="C48" s="412" t="s">
        <v>1875</v>
      </c>
      <c r="D48" s="407">
        <f t="shared" si="0"/>
        <v>0.25</v>
      </c>
      <c r="E48" s="408">
        <v>0.25</v>
      </c>
      <c r="F48" s="415"/>
      <c r="G48" s="409"/>
      <c r="H48" s="409"/>
      <c r="I48" s="491" t="s">
        <v>493</v>
      </c>
      <c r="J48" s="410" t="s">
        <v>1873</v>
      </c>
    </row>
    <row r="49" spans="1:10" ht="33" customHeight="1" x14ac:dyDescent="0.25">
      <c r="A49" s="404">
        <v>43</v>
      </c>
      <c r="B49" s="411" t="s">
        <v>1876</v>
      </c>
      <c r="C49" s="414" t="s">
        <v>1877</v>
      </c>
      <c r="D49" s="407">
        <f t="shared" si="0"/>
        <v>0.18</v>
      </c>
      <c r="E49" s="408">
        <v>0.18</v>
      </c>
      <c r="F49" s="415"/>
      <c r="G49" s="409"/>
      <c r="H49" s="409"/>
      <c r="I49" s="491" t="s">
        <v>493</v>
      </c>
      <c r="J49" s="410" t="s">
        <v>1868</v>
      </c>
    </row>
    <row r="50" spans="1:10" ht="33" customHeight="1" x14ac:dyDescent="0.25">
      <c r="A50" s="404">
        <v>44</v>
      </c>
      <c r="B50" s="411" t="s">
        <v>1878</v>
      </c>
      <c r="C50" s="414" t="s">
        <v>1821</v>
      </c>
      <c r="D50" s="407">
        <f t="shared" si="0"/>
        <v>0.9</v>
      </c>
      <c r="E50" s="408">
        <v>0.9</v>
      </c>
      <c r="F50" s="415"/>
      <c r="G50" s="409"/>
      <c r="H50" s="409"/>
      <c r="I50" s="491" t="s">
        <v>493</v>
      </c>
      <c r="J50" s="410" t="s">
        <v>1873</v>
      </c>
    </row>
    <row r="51" spans="1:10" ht="33" customHeight="1" x14ac:dyDescent="0.25">
      <c r="A51" s="404">
        <v>45</v>
      </c>
      <c r="B51" s="411" t="s">
        <v>1879</v>
      </c>
      <c r="C51" s="414" t="s">
        <v>1880</v>
      </c>
      <c r="D51" s="407">
        <f t="shared" si="0"/>
        <v>16</v>
      </c>
      <c r="E51" s="408">
        <v>12.8</v>
      </c>
      <c r="F51" s="415"/>
      <c r="G51" s="409"/>
      <c r="H51" s="409">
        <v>3.2</v>
      </c>
      <c r="I51" s="491" t="s">
        <v>493</v>
      </c>
      <c r="J51" s="410" t="s">
        <v>1868</v>
      </c>
    </row>
    <row r="52" spans="1:10" ht="33" customHeight="1" x14ac:dyDescent="0.25">
      <c r="A52" s="404">
        <v>46</v>
      </c>
      <c r="B52" s="411" t="s">
        <v>1881</v>
      </c>
      <c r="C52" s="425" t="s">
        <v>1882</v>
      </c>
      <c r="D52" s="407">
        <f t="shared" si="0"/>
        <v>0.2</v>
      </c>
      <c r="E52" s="408">
        <v>0.2</v>
      </c>
      <c r="F52" s="415"/>
      <c r="G52" s="409"/>
      <c r="H52" s="409"/>
      <c r="I52" s="491" t="s">
        <v>493</v>
      </c>
      <c r="J52" s="410" t="s">
        <v>1868</v>
      </c>
    </row>
    <row r="53" spans="1:10" ht="33" customHeight="1" x14ac:dyDescent="0.25">
      <c r="A53" s="404">
        <v>47</v>
      </c>
      <c r="B53" s="426" t="s">
        <v>1883</v>
      </c>
      <c r="C53" s="425" t="s">
        <v>1884</v>
      </c>
      <c r="D53" s="407">
        <f t="shared" si="0"/>
        <v>0.04</v>
      </c>
      <c r="E53" s="408">
        <v>0.04</v>
      </c>
      <c r="F53" s="415"/>
      <c r="G53" s="409"/>
      <c r="H53" s="409"/>
      <c r="I53" s="491" t="s">
        <v>493</v>
      </c>
      <c r="J53" s="410" t="s">
        <v>1868</v>
      </c>
    </row>
    <row r="54" spans="1:10" ht="33" customHeight="1" x14ac:dyDescent="0.25">
      <c r="A54" s="404">
        <v>48</v>
      </c>
      <c r="B54" s="411" t="s">
        <v>1885</v>
      </c>
      <c r="C54" s="414" t="s">
        <v>1815</v>
      </c>
      <c r="D54" s="407">
        <f t="shared" si="0"/>
        <v>4</v>
      </c>
      <c r="E54" s="408">
        <v>4</v>
      </c>
      <c r="F54" s="415"/>
      <c r="G54" s="409"/>
      <c r="H54" s="409"/>
      <c r="I54" s="491" t="s">
        <v>493</v>
      </c>
      <c r="J54" s="410" t="s">
        <v>1868</v>
      </c>
    </row>
    <row r="55" spans="1:10" ht="63" x14ac:dyDescent="0.25">
      <c r="A55" s="404">
        <v>49</v>
      </c>
      <c r="B55" s="411" t="s">
        <v>1886</v>
      </c>
      <c r="C55" s="425" t="s">
        <v>1815</v>
      </c>
      <c r="D55" s="407">
        <f t="shared" si="0"/>
        <v>0.8</v>
      </c>
      <c r="E55" s="408">
        <v>0.8</v>
      </c>
      <c r="F55" s="415"/>
      <c r="G55" s="409"/>
      <c r="H55" s="409"/>
      <c r="I55" s="491" t="s">
        <v>493</v>
      </c>
      <c r="J55" s="410" t="s">
        <v>1868</v>
      </c>
    </row>
    <row r="56" spans="1:10" ht="47.25" x14ac:dyDescent="0.25">
      <c r="A56" s="404">
        <v>50</v>
      </c>
      <c r="B56" s="411" t="s">
        <v>1887</v>
      </c>
      <c r="C56" s="425" t="s">
        <v>1815</v>
      </c>
      <c r="D56" s="407">
        <f t="shared" si="0"/>
        <v>0.5</v>
      </c>
      <c r="E56" s="408">
        <v>0.5</v>
      </c>
      <c r="F56" s="415"/>
      <c r="G56" s="409"/>
      <c r="H56" s="409"/>
      <c r="I56" s="491" t="s">
        <v>493</v>
      </c>
      <c r="J56" s="410" t="s">
        <v>1873</v>
      </c>
    </row>
    <row r="57" spans="1:10" ht="33" customHeight="1" x14ac:dyDescent="0.25">
      <c r="A57" s="404">
        <v>51</v>
      </c>
      <c r="B57" s="411" t="s">
        <v>1888</v>
      </c>
      <c r="C57" s="425" t="s">
        <v>1889</v>
      </c>
      <c r="D57" s="407">
        <f t="shared" si="0"/>
        <v>0.64999999999999991</v>
      </c>
      <c r="E57" s="408">
        <v>0.64999999999999991</v>
      </c>
      <c r="F57" s="415"/>
      <c r="G57" s="409"/>
      <c r="H57" s="409"/>
      <c r="I57" s="491" t="s">
        <v>493</v>
      </c>
      <c r="J57" s="410" t="s">
        <v>1873</v>
      </c>
    </row>
    <row r="58" spans="1:10" ht="47.25" x14ac:dyDescent="0.25">
      <c r="A58" s="404">
        <v>52</v>
      </c>
      <c r="B58" s="272" t="s">
        <v>1890</v>
      </c>
      <c r="C58" s="425" t="s">
        <v>1884</v>
      </c>
      <c r="D58" s="407">
        <f t="shared" si="0"/>
        <v>3.1</v>
      </c>
      <c r="E58" s="408">
        <v>3.1</v>
      </c>
      <c r="F58" s="415"/>
      <c r="G58" s="409"/>
      <c r="H58" s="409"/>
      <c r="I58" s="491" t="s">
        <v>493</v>
      </c>
      <c r="J58" s="410" t="s">
        <v>1873</v>
      </c>
    </row>
    <row r="59" spans="1:10" ht="33" customHeight="1" x14ac:dyDescent="0.25">
      <c r="A59" s="404">
        <v>53</v>
      </c>
      <c r="B59" s="427" t="s">
        <v>1891</v>
      </c>
      <c r="C59" s="425" t="s">
        <v>1892</v>
      </c>
      <c r="D59" s="407">
        <f t="shared" si="0"/>
        <v>1.6</v>
      </c>
      <c r="E59" s="408">
        <v>1.6</v>
      </c>
      <c r="F59" s="415"/>
      <c r="G59" s="409"/>
      <c r="H59" s="409"/>
      <c r="I59" s="491" t="s">
        <v>493</v>
      </c>
      <c r="J59" s="410" t="s">
        <v>1873</v>
      </c>
    </row>
    <row r="60" spans="1:10" ht="33" customHeight="1" x14ac:dyDescent="0.25">
      <c r="A60" s="404">
        <v>54</v>
      </c>
      <c r="B60" s="411" t="s">
        <v>1893</v>
      </c>
      <c r="C60" s="417" t="s">
        <v>1894</v>
      </c>
      <c r="D60" s="407">
        <f t="shared" si="0"/>
        <v>0.56999999999999995</v>
      </c>
      <c r="E60" s="408">
        <v>0.56999999999999995</v>
      </c>
      <c r="F60" s="415"/>
      <c r="G60" s="409"/>
      <c r="H60" s="409"/>
      <c r="I60" s="491" t="s">
        <v>493</v>
      </c>
      <c r="J60" s="410" t="s">
        <v>1873</v>
      </c>
    </row>
    <row r="61" spans="1:10" ht="47.25" x14ac:dyDescent="0.25">
      <c r="A61" s="404">
        <v>55</v>
      </c>
      <c r="B61" s="416" t="s">
        <v>1895</v>
      </c>
      <c r="C61" s="428" t="s">
        <v>1896</v>
      </c>
      <c r="D61" s="407">
        <f t="shared" si="0"/>
        <v>5.59</v>
      </c>
      <c r="E61" s="408">
        <v>5.59</v>
      </c>
      <c r="F61" s="415"/>
      <c r="G61" s="409"/>
      <c r="H61" s="409"/>
      <c r="I61" s="491" t="s">
        <v>493</v>
      </c>
      <c r="J61" s="410" t="s">
        <v>1897</v>
      </c>
    </row>
    <row r="62" spans="1:10" ht="47.25" x14ac:dyDescent="0.25">
      <c r="A62" s="404">
        <v>56</v>
      </c>
      <c r="B62" s="411" t="s">
        <v>1898</v>
      </c>
      <c r="C62" s="423" t="s">
        <v>1815</v>
      </c>
      <c r="D62" s="407">
        <f t="shared" si="0"/>
        <v>8.3000000000000007</v>
      </c>
      <c r="E62" s="408">
        <v>7.8000000000000007</v>
      </c>
      <c r="F62" s="415">
        <v>0.5</v>
      </c>
      <c r="G62" s="409"/>
      <c r="H62" s="409"/>
      <c r="I62" s="491" t="s">
        <v>493</v>
      </c>
      <c r="J62" s="410" t="s">
        <v>190</v>
      </c>
    </row>
    <row r="63" spans="1:10" ht="33" customHeight="1" x14ac:dyDescent="0.25">
      <c r="A63" s="404">
        <v>57</v>
      </c>
      <c r="B63" s="420" t="s">
        <v>1899</v>
      </c>
      <c r="C63" s="406" t="s">
        <v>1900</v>
      </c>
      <c r="D63" s="407">
        <f t="shared" si="0"/>
        <v>0.51</v>
      </c>
      <c r="E63" s="408">
        <v>0.51</v>
      </c>
      <c r="F63" s="415"/>
      <c r="G63" s="409"/>
      <c r="H63" s="409"/>
      <c r="I63" s="491" t="s">
        <v>490</v>
      </c>
      <c r="J63" s="410" t="s">
        <v>190</v>
      </c>
    </row>
    <row r="64" spans="1:10" ht="33" customHeight="1" x14ac:dyDescent="0.25">
      <c r="A64" s="404">
        <v>58</v>
      </c>
      <c r="B64" s="420" t="s">
        <v>1901</v>
      </c>
      <c r="C64" s="406" t="s">
        <v>1902</v>
      </c>
      <c r="D64" s="407">
        <f t="shared" si="0"/>
        <v>0.2</v>
      </c>
      <c r="E64" s="408">
        <v>0.2</v>
      </c>
      <c r="F64" s="415"/>
      <c r="G64" s="409"/>
      <c r="H64" s="409"/>
      <c r="I64" s="491" t="s">
        <v>490</v>
      </c>
      <c r="J64" s="410" t="s">
        <v>190</v>
      </c>
    </row>
    <row r="65" spans="1:10" ht="33" customHeight="1" x14ac:dyDescent="0.25">
      <c r="A65" s="404">
        <v>59</v>
      </c>
      <c r="B65" s="411" t="s">
        <v>1903</v>
      </c>
      <c r="C65" s="414" t="s">
        <v>1834</v>
      </c>
      <c r="D65" s="407">
        <f t="shared" si="0"/>
        <v>0.03</v>
      </c>
      <c r="E65" s="408">
        <v>0.03</v>
      </c>
      <c r="F65" s="415"/>
      <c r="G65" s="409"/>
      <c r="H65" s="409"/>
      <c r="I65" s="491" t="s">
        <v>490</v>
      </c>
      <c r="J65" s="410" t="s">
        <v>190</v>
      </c>
    </row>
    <row r="66" spans="1:10" ht="63" x14ac:dyDescent="0.25">
      <c r="A66" s="404">
        <v>60</v>
      </c>
      <c r="B66" s="411" t="s">
        <v>1904</v>
      </c>
      <c r="C66" s="406" t="s">
        <v>1815</v>
      </c>
      <c r="D66" s="407">
        <f t="shared" si="0"/>
        <v>10.31</v>
      </c>
      <c r="E66" s="408">
        <v>10.31</v>
      </c>
      <c r="F66" s="408"/>
      <c r="G66" s="409"/>
      <c r="H66" s="409"/>
      <c r="I66" s="491" t="s">
        <v>1641</v>
      </c>
      <c r="J66" s="410" t="s">
        <v>1905</v>
      </c>
    </row>
    <row r="67" spans="1:10" ht="47.25" x14ac:dyDescent="0.25">
      <c r="A67" s="404">
        <v>61</v>
      </c>
      <c r="B67" s="411" t="s">
        <v>1906</v>
      </c>
      <c r="C67" s="412" t="s">
        <v>1834</v>
      </c>
      <c r="D67" s="407">
        <f t="shared" si="0"/>
        <v>2.5</v>
      </c>
      <c r="E67" s="408">
        <v>2.5</v>
      </c>
      <c r="F67" s="429"/>
      <c r="G67" s="409"/>
      <c r="H67" s="409"/>
      <c r="I67" s="491" t="s">
        <v>1691</v>
      </c>
      <c r="J67" s="410" t="s">
        <v>1905</v>
      </c>
    </row>
    <row r="68" spans="1:10" ht="33" customHeight="1" x14ac:dyDescent="0.25">
      <c r="A68" s="404">
        <v>62</v>
      </c>
      <c r="B68" s="430" t="s">
        <v>1907</v>
      </c>
      <c r="C68" s="412" t="s">
        <v>1834</v>
      </c>
      <c r="D68" s="407">
        <f t="shared" si="0"/>
        <v>1.1000000000000001</v>
      </c>
      <c r="E68" s="408">
        <v>1.1000000000000001</v>
      </c>
      <c r="F68" s="429"/>
      <c r="G68" s="409"/>
      <c r="H68" s="409"/>
      <c r="I68" s="491" t="s">
        <v>1691</v>
      </c>
      <c r="J68" s="410" t="s">
        <v>1905</v>
      </c>
    </row>
    <row r="69" spans="1:10" ht="33" customHeight="1" x14ac:dyDescent="0.25">
      <c r="A69" s="404">
        <v>63</v>
      </c>
      <c r="B69" s="431" t="s">
        <v>1908</v>
      </c>
      <c r="C69" s="407" t="s">
        <v>1836</v>
      </c>
      <c r="D69" s="407">
        <f t="shared" si="0"/>
        <v>19.8</v>
      </c>
      <c r="E69" s="408">
        <v>19.8</v>
      </c>
      <c r="F69" s="413"/>
      <c r="G69" s="409"/>
      <c r="H69" s="409"/>
      <c r="I69" s="491" t="s">
        <v>1691</v>
      </c>
      <c r="J69" s="410" t="s">
        <v>1905</v>
      </c>
    </row>
    <row r="70" spans="1:10" ht="33" customHeight="1" x14ac:dyDescent="0.25">
      <c r="A70" s="404">
        <v>64</v>
      </c>
      <c r="B70" s="157" t="s">
        <v>1909</v>
      </c>
      <c r="C70" s="406" t="s">
        <v>1910</v>
      </c>
      <c r="D70" s="407">
        <f t="shared" ref="D70:D114" si="1">SUM(E70:H70)</f>
        <v>0.6</v>
      </c>
      <c r="E70" s="408">
        <v>0.6</v>
      </c>
      <c r="F70" s="408"/>
      <c r="G70" s="409"/>
      <c r="H70" s="409"/>
      <c r="I70" s="491" t="s">
        <v>488</v>
      </c>
      <c r="J70" s="410" t="s">
        <v>1905</v>
      </c>
    </row>
    <row r="71" spans="1:10" ht="33" customHeight="1" x14ac:dyDescent="0.25">
      <c r="A71" s="404">
        <v>65</v>
      </c>
      <c r="B71" s="431" t="s">
        <v>1911</v>
      </c>
      <c r="C71" s="407" t="s">
        <v>1884</v>
      </c>
      <c r="D71" s="407">
        <f t="shared" si="1"/>
        <v>3</v>
      </c>
      <c r="E71" s="408">
        <v>3</v>
      </c>
      <c r="F71" s="413"/>
      <c r="G71" s="409"/>
      <c r="H71" s="409"/>
      <c r="I71" s="491" t="s">
        <v>1662</v>
      </c>
      <c r="J71" s="410" t="s">
        <v>1905</v>
      </c>
    </row>
    <row r="72" spans="1:10" ht="33" customHeight="1" x14ac:dyDescent="0.25">
      <c r="A72" s="404">
        <v>66</v>
      </c>
      <c r="B72" s="411" t="s">
        <v>1912</v>
      </c>
      <c r="C72" s="432" t="s">
        <v>1913</v>
      </c>
      <c r="D72" s="407">
        <f t="shared" si="1"/>
        <v>3</v>
      </c>
      <c r="E72" s="408">
        <v>1.5</v>
      </c>
      <c r="F72" s="433"/>
      <c r="G72" s="409"/>
      <c r="H72" s="409">
        <v>1.5</v>
      </c>
      <c r="I72" s="491" t="s">
        <v>488</v>
      </c>
      <c r="J72" s="410" t="s">
        <v>190</v>
      </c>
    </row>
    <row r="73" spans="1:10" ht="33" customHeight="1" x14ac:dyDescent="0.25">
      <c r="A73" s="404">
        <v>67</v>
      </c>
      <c r="B73" s="411" t="s">
        <v>1914</v>
      </c>
      <c r="C73" s="406" t="s">
        <v>1915</v>
      </c>
      <c r="D73" s="407">
        <f t="shared" si="1"/>
        <v>0.8</v>
      </c>
      <c r="E73" s="408">
        <v>0.8</v>
      </c>
      <c r="F73" s="434"/>
      <c r="G73" s="409"/>
      <c r="H73" s="409"/>
      <c r="I73" s="491" t="s">
        <v>492</v>
      </c>
      <c r="J73" s="410" t="s">
        <v>190</v>
      </c>
    </row>
    <row r="74" spans="1:10" ht="33" customHeight="1" x14ac:dyDescent="0.25">
      <c r="A74" s="404">
        <v>68</v>
      </c>
      <c r="B74" s="411" t="s">
        <v>1916</v>
      </c>
      <c r="C74" s="432" t="s">
        <v>1917</v>
      </c>
      <c r="D74" s="407">
        <f t="shared" si="1"/>
        <v>0.5</v>
      </c>
      <c r="E74" s="408">
        <v>0</v>
      </c>
      <c r="F74" s="433"/>
      <c r="G74" s="409"/>
      <c r="H74" s="409">
        <v>0.5</v>
      </c>
      <c r="I74" s="491" t="s">
        <v>488</v>
      </c>
      <c r="J74" s="410" t="s">
        <v>190</v>
      </c>
    </row>
    <row r="75" spans="1:10" ht="33" customHeight="1" x14ac:dyDescent="0.25">
      <c r="A75" s="404">
        <v>69</v>
      </c>
      <c r="B75" s="435" t="s">
        <v>1918</v>
      </c>
      <c r="C75" s="432" t="s">
        <v>1836</v>
      </c>
      <c r="D75" s="407">
        <f t="shared" si="1"/>
        <v>0.1</v>
      </c>
      <c r="E75" s="408">
        <v>0.1</v>
      </c>
      <c r="F75" s="436"/>
      <c r="G75" s="409"/>
      <c r="H75" s="409"/>
      <c r="I75" s="491" t="s">
        <v>492</v>
      </c>
      <c r="J75" s="410" t="s">
        <v>190</v>
      </c>
    </row>
    <row r="76" spans="1:10" ht="33" customHeight="1" x14ac:dyDescent="0.25">
      <c r="A76" s="404">
        <v>70</v>
      </c>
      <c r="B76" s="411" t="s">
        <v>1919</v>
      </c>
      <c r="C76" s="406" t="s">
        <v>1920</v>
      </c>
      <c r="D76" s="407">
        <f t="shared" si="1"/>
        <v>2.1</v>
      </c>
      <c r="E76" s="408">
        <v>2.1</v>
      </c>
      <c r="F76" s="436"/>
      <c r="G76" s="409"/>
      <c r="H76" s="409"/>
      <c r="I76" s="491" t="s">
        <v>1641</v>
      </c>
      <c r="J76" s="410" t="s">
        <v>190</v>
      </c>
    </row>
    <row r="77" spans="1:10" ht="33" customHeight="1" x14ac:dyDescent="0.25">
      <c r="A77" s="404">
        <v>71</v>
      </c>
      <c r="B77" s="157" t="s">
        <v>1921</v>
      </c>
      <c r="C77" s="406" t="s">
        <v>1922</v>
      </c>
      <c r="D77" s="407">
        <f t="shared" si="1"/>
        <v>0.18</v>
      </c>
      <c r="E77" s="408">
        <v>0.18</v>
      </c>
      <c r="F77" s="415"/>
      <c r="G77" s="409"/>
      <c r="H77" s="409"/>
      <c r="I77" s="491" t="s">
        <v>1641</v>
      </c>
      <c r="J77" s="410" t="s">
        <v>190</v>
      </c>
    </row>
    <row r="78" spans="1:10" ht="65.25" customHeight="1" x14ac:dyDescent="0.25">
      <c r="A78" s="404">
        <v>72</v>
      </c>
      <c r="B78" s="437" t="s">
        <v>1923</v>
      </c>
      <c r="C78" s="406" t="s">
        <v>1924</v>
      </c>
      <c r="D78" s="407">
        <f t="shared" si="1"/>
        <v>0.3</v>
      </c>
      <c r="E78" s="408">
        <v>0.3</v>
      </c>
      <c r="F78" s="434"/>
      <c r="G78" s="409"/>
      <c r="H78" s="409"/>
      <c r="I78" s="491" t="s">
        <v>1662</v>
      </c>
      <c r="J78" s="410" t="s">
        <v>1868</v>
      </c>
    </row>
    <row r="79" spans="1:10" ht="33" customHeight="1" x14ac:dyDescent="0.25">
      <c r="A79" s="404">
        <v>73</v>
      </c>
      <c r="B79" s="438" t="s">
        <v>1925</v>
      </c>
      <c r="C79" s="412" t="s">
        <v>1926</v>
      </c>
      <c r="D79" s="407">
        <f t="shared" si="1"/>
        <v>0.5</v>
      </c>
      <c r="E79" s="408">
        <v>0.5</v>
      </c>
      <c r="F79" s="434"/>
      <c r="G79" s="409"/>
      <c r="H79" s="409"/>
      <c r="I79" s="491" t="s">
        <v>1662</v>
      </c>
      <c r="J79" s="410" t="s">
        <v>1873</v>
      </c>
    </row>
    <row r="80" spans="1:10" ht="33" customHeight="1" x14ac:dyDescent="0.25">
      <c r="A80" s="404">
        <v>74</v>
      </c>
      <c r="B80" s="157" t="s">
        <v>1927</v>
      </c>
      <c r="C80" s="406" t="s">
        <v>1928</v>
      </c>
      <c r="D80" s="407">
        <f t="shared" si="1"/>
        <v>1</v>
      </c>
      <c r="E80" s="408">
        <v>1</v>
      </c>
      <c r="F80" s="408"/>
      <c r="G80" s="409"/>
      <c r="H80" s="409"/>
      <c r="I80" s="491" t="s">
        <v>1662</v>
      </c>
      <c r="J80" s="410" t="s">
        <v>1873</v>
      </c>
    </row>
    <row r="81" spans="1:10" ht="72" customHeight="1" x14ac:dyDescent="0.25">
      <c r="A81" s="404">
        <v>75</v>
      </c>
      <c r="B81" s="437" t="s">
        <v>1929</v>
      </c>
      <c r="C81" s="406" t="s">
        <v>1930</v>
      </c>
      <c r="D81" s="407">
        <f t="shared" si="1"/>
        <v>0.34</v>
      </c>
      <c r="E81" s="408">
        <v>0.34</v>
      </c>
      <c r="F81" s="408"/>
      <c r="G81" s="409"/>
      <c r="H81" s="409"/>
      <c r="I81" s="491" t="s">
        <v>1662</v>
      </c>
      <c r="J81" s="410" t="s">
        <v>1868</v>
      </c>
    </row>
    <row r="82" spans="1:10" ht="72" customHeight="1" x14ac:dyDescent="0.25">
      <c r="A82" s="404">
        <v>76</v>
      </c>
      <c r="B82" s="437" t="s">
        <v>1931</v>
      </c>
      <c r="C82" s="406" t="s">
        <v>1930</v>
      </c>
      <c r="D82" s="407">
        <f t="shared" si="1"/>
        <v>0.5</v>
      </c>
      <c r="E82" s="408">
        <v>0.5</v>
      </c>
      <c r="F82" s="408"/>
      <c r="G82" s="409"/>
      <c r="H82" s="409"/>
      <c r="I82" s="491" t="s">
        <v>1662</v>
      </c>
      <c r="J82" s="410" t="s">
        <v>1868</v>
      </c>
    </row>
    <row r="83" spans="1:10" ht="72" customHeight="1" x14ac:dyDescent="0.25">
      <c r="A83" s="404">
        <v>77</v>
      </c>
      <c r="B83" s="437" t="s">
        <v>1932</v>
      </c>
      <c r="C83" s="406" t="s">
        <v>1933</v>
      </c>
      <c r="D83" s="407">
        <f t="shared" si="1"/>
        <v>0.5</v>
      </c>
      <c r="E83" s="408">
        <v>0.5</v>
      </c>
      <c r="F83" s="408"/>
      <c r="G83" s="409"/>
      <c r="H83" s="409"/>
      <c r="I83" s="491" t="s">
        <v>1662</v>
      </c>
      <c r="J83" s="410" t="s">
        <v>1868</v>
      </c>
    </row>
    <row r="84" spans="1:10" ht="72" customHeight="1" x14ac:dyDescent="0.25">
      <c r="A84" s="404">
        <v>78</v>
      </c>
      <c r="B84" s="437" t="s">
        <v>1934</v>
      </c>
      <c r="C84" s="406" t="s">
        <v>1935</v>
      </c>
      <c r="D84" s="407">
        <f t="shared" si="1"/>
        <v>0.4</v>
      </c>
      <c r="E84" s="408">
        <v>0.4</v>
      </c>
      <c r="F84" s="408"/>
      <c r="G84" s="409"/>
      <c r="H84" s="409"/>
      <c r="I84" s="491" t="s">
        <v>1662</v>
      </c>
      <c r="J84" s="410" t="s">
        <v>1868</v>
      </c>
    </row>
    <row r="85" spans="1:10" ht="47.25" x14ac:dyDescent="0.25">
      <c r="A85" s="404">
        <v>79</v>
      </c>
      <c r="B85" s="437" t="s">
        <v>1936</v>
      </c>
      <c r="C85" s="406" t="s">
        <v>1937</v>
      </c>
      <c r="D85" s="407">
        <f t="shared" si="1"/>
        <v>0.4</v>
      </c>
      <c r="E85" s="408">
        <v>0</v>
      </c>
      <c r="F85" s="408"/>
      <c r="G85" s="409"/>
      <c r="H85" s="409">
        <v>0.4</v>
      </c>
      <c r="I85" s="491" t="s">
        <v>1662</v>
      </c>
      <c r="J85" s="410" t="s">
        <v>1873</v>
      </c>
    </row>
    <row r="86" spans="1:10" ht="47.25" x14ac:dyDescent="0.25">
      <c r="A86" s="404">
        <v>80</v>
      </c>
      <c r="B86" s="439" t="s">
        <v>1938</v>
      </c>
      <c r="C86" s="406" t="s">
        <v>1939</v>
      </c>
      <c r="D86" s="407">
        <f t="shared" si="1"/>
        <v>0.5</v>
      </c>
      <c r="E86" s="408">
        <v>0.5</v>
      </c>
      <c r="F86" s="408"/>
      <c r="G86" s="409"/>
      <c r="H86" s="409"/>
      <c r="I86" s="491" t="s">
        <v>1662</v>
      </c>
      <c r="J86" s="410" t="s">
        <v>1873</v>
      </c>
    </row>
    <row r="87" spans="1:10" ht="66.75" customHeight="1" x14ac:dyDescent="0.25">
      <c r="A87" s="404">
        <v>81</v>
      </c>
      <c r="B87" s="157" t="s">
        <v>1940</v>
      </c>
      <c r="C87" s="406" t="s">
        <v>1941</v>
      </c>
      <c r="D87" s="407">
        <f t="shared" si="1"/>
        <v>0.3</v>
      </c>
      <c r="E87" s="408">
        <v>0.3</v>
      </c>
      <c r="F87" s="408"/>
      <c r="G87" s="409"/>
      <c r="H87" s="409"/>
      <c r="I87" s="491" t="s">
        <v>1662</v>
      </c>
      <c r="J87" s="410" t="s">
        <v>1868</v>
      </c>
    </row>
    <row r="88" spans="1:10" ht="66.75" customHeight="1" x14ac:dyDescent="0.25">
      <c r="A88" s="404">
        <v>82</v>
      </c>
      <c r="B88" s="157" t="s">
        <v>1942</v>
      </c>
      <c r="C88" s="406" t="s">
        <v>1943</v>
      </c>
      <c r="D88" s="407">
        <f t="shared" si="1"/>
        <v>0.3</v>
      </c>
      <c r="E88" s="408">
        <v>0.22</v>
      </c>
      <c r="F88" s="408"/>
      <c r="G88" s="409"/>
      <c r="H88" s="409">
        <v>0.08</v>
      </c>
      <c r="I88" s="491" t="s">
        <v>1662</v>
      </c>
      <c r="J88" s="410" t="s">
        <v>1868</v>
      </c>
    </row>
    <row r="89" spans="1:10" ht="66.75" customHeight="1" x14ac:dyDescent="0.25">
      <c r="A89" s="404">
        <v>83</v>
      </c>
      <c r="B89" s="157" t="s">
        <v>1944</v>
      </c>
      <c r="C89" s="406" t="s">
        <v>1945</v>
      </c>
      <c r="D89" s="407">
        <f t="shared" si="1"/>
        <v>0.30000000000000004</v>
      </c>
      <c r="E89" s="408">
        <v>0.30000000000000004</v>
      </c>
      <c r="F89" s="408"/>
      <c r="G89" s="409"/>
      <c r="H89" s="409"/>
      <c r="I89" s="491" t="s">
        <v>1662</v>
      </c>
      <c r="J89" s="410" t="s">
        <v>1868</v>
      </c>
    </row>
    <row r="90" spans="1:10" ht="63" x14ac:dyDescent="0.25">
      <c r="A90" s="404">
        <v>84</v>
      </c>
      <c r="B90" s="144" t="s">
        <v>1946</v>
      </c>
      <c r="C90" s="440" t="s">
        <v>1889</v>
      </c>
      <c r="D90" s="407">
        <f t="shared" si="1"/>
        <v>0.65</v>
      </c>
      <c r="E90" s="408">
        <v>0.65</v>
      </c>
      <c r="F90" s="413"/>
      <c r="G90" s="409"/>
      <c r="H90" s="409"/>
      <c r="I90" s="491" t="s">
        <v>1662</v>
      </c>
      <c r="J90" s="410" t="s">
        <v>1868</v>
      </c>
    </row>
    <row r="91" spans="1:10" ht="67.5" customHeight="1" x14ac:dyDescent="0.25">
      <c r="A91" s="404">
        <v>85</v>
      </c>
      <c r="B91" s="411" t="s">
        <v>1947</v>
      </c>
      <c r="C91" s="440" t="s">
        <v>1948</v>
      </c>
      <c r="D91" s="407">
        <f t="shared" si="1"/>
        <v>0.08</v>
      </c>
      <c r="E91" s="408">
        <v>0.08</v>
      </c>
      <c r="F91" s="413"/>
      <c r="G91" s="409"/>
      <c r="H91" s="409"/>
      <c r="I91" s="491" t="s">
        <v>1662</v>
      </c>
      <c r="J91" s="410" t="s">
        <v>1868</v>
      </c>
    </row>
    <row r="92" spans="1:10" ht="67.5" customHeight="1" x14ac:dyDescent="0.25">
      <c r="A92" s="404">
        <v>86</v>
      </c>
      <c r="B92" s="144" t="s">
        <v>1949</v>
      </c>
      <c r="C92" s="412" t="s">
        <v>1950</v>
      </c>
      <c r="D92" s="407">
        <f t="shared" si="1"/>
        <v>0.42</v>
      </c>
      <c r="E92" s="408">
        <v>0.42</v>
      </c>
      <c r="F92" s="413"/>
      <c r="G92" s="409"/>
      <c r="H92" s="409"/>
      <c r="I92" s="491" t="s">
        <v>1662</v>
      </c>
      <c r="J92" s="410" t="s">
        <v>1868</v>
      </c>
    </row>
    <row r="93" spans="1:10" ht="67.5" customHeight="1" x14ac:dyDescent="0.25">
      <c r="A93" s="404">
        <v>87</v>
      </c>
      <c r="B93" s="144" t="s">
        <v>1951</v>
      </c>
      <c r="C93" s="412" t="s">
        <v>1950</v>
      </c>
      <c r="D93" s="407">
        <f t="shared" si="1"/>
        <v>0.19</v>
      </c>
      <c r="E93" s="408">
        <v>0.19</v>
      </c>
      <c r="F93" s="413"/>
      <c r="G93" s="409"/>
      <c r="H93" s="409"/>
      <c r="I93" s="491" t="s">
        <v>1662</v>
      </c>
      <c r="J93" s="410" t="s">
        <v>1868</v>
      </c>
    </row>
    <row r="94" spans="1:10" ht="67.5" customHeight="1" x14ac:dyDescent="0.25">
      <c r="A94" s="404">
        <v>88</v>
      </c>
      <c r="B94" s="411" t="s">
        <v>1952</v>
      </c>
      <c r="C94" s="419" t="s">
        <v>1816</v>
      </c>
      <c r="D94" s="407">
        <f t="shared" si="1"/>
        <v>0.15</v>
      </c>
      <c r="E94" s="408">
        <v>0</v>
      </c>
      <c r="F94" s="441"/>
      <c r="G94" s="409"/>
      <c r="H94" s="409">
        <v>0.15</v>
      </c>
      <c r="I94" s="491" t="s">
        <v>1662</v>
      </c>
      <c r="J94" s="410" t="s">
        <v>1868</v>
      </c>
    </row>
    <row r="95" spans="1:10" ht="67.5" customHeight="1" x14ac:dyDescent="0.25">
      <c r="A95" s="404">
        <v>89</v>
      </c>
      <c r="B95" s="411" t="s">
        <v>1953</v>
      </c>
      <c r="C95" s="412" t="s">
        <v>1882</v>
      </c>
      <c r="D95" s="407">
        <f t="shared" si="1"/>
        <v>0.28999999999999998</v>
      </c>
      <c r="E95" s="408">
        <v>0</v>
      </c>
      <c r="F95" s="413"/>
      <c r="G95" s="409"/>
      <c r="H95" s="409">
        <v>0.28999999999999998</v>
      </c>
      <c r="I95" s="491" t="s">
        <v>1662</v>
      </c>
      <c r="J95" s="410" t="s">
        <v>1868</v>
      </c>
    </row>
    <row r="96" spans="1:10" ht="67.5" customHeight="1" x14ac:dyDescent="0.25">
      <c r="A96" s="404">
        <v>90</v>
      </c>
      <c r="B96" s="411" t="s">
        <v>1954</v>
      </c>
      <c r="C96" s="412" t="s">
        <v>1882</v>
      </c>
      <c r="D96" s="407">
        <f t="shared" si="1"/>
        <v>0.5</v>
      </c>
      <c r="E96" s="408">
        <v>0.5</v>
      </c>
      <c r="F96" s="413"/>
      <c r="G96" s="409"/>
      <c r="H96" s="409"/>
      <c r="I96" s="491" t="s">
        <v>1662</v>
      </c>
      <c r="J96" s="410" t="s">
        <v>1868</v>
      </c>
    </row>
    <row r="97" spans="1:10" ht="72" customHeight="1" x14ac:dyDescent="0.25">
      <c r="A97" s="404">
        <v>91</v>
      </c>
      <c r="B97" s="411" t="s">
        <v>1874</v>
      </c>
      <c r="C97" s="406" t="s">
        <v>1819</v>
      </c>
      <c r="D97" s="407">
        <f t="shared" si="1"/>
        <v>0.25</v>
      </c>
      <c r="E97" s="408">
        <v>0</v>
      </c>
      <c r="F97" s="442"/>
      <c r="G97" s="409"/>
      <c r="H97" s="409">
        <v>0.25</v>
      </c>
      <c r="I97" s="491" t="s">
        <v>1662</v>
      </c>
      <c r="J97" s="410" t="s">
        <v>1873</v>
      </c>
    </row>
    <row r="98" spans="1:10" ht="72" customHeight="1" x14ac:dyDescent="0.25">
      <c r="A98" s="404">
        <v>92</v>
      </c>
      <c r="B98" s="411" t="s">
        <v>1955</v>
      </c>
      <c r="C98" s="406" t="s">
        <v>1956</v>
      </c>
      <c r="D98" s="407">
        <f t="shared" si="1"/>
        <v>0.3</v>
      </c>
      <c r="E98" s="408">
        <v>0.3</v>
      </c>
      <c r="F98" s="442"/>
      <c r="G98" s="409"/>
      <c r="H98" s="409"/>
      <c r="I98" s="491" t="s">
        <v>1662</v>
      </c>
      <c r="J98" s="410" t="s">
        <v>1868</v>
      </c>
    </row>
    <row r="99" spans="1:10" ht="72" customHeight="1" x14ac:dyDescent="0.25">
      <c r="A99" s="404">
        <v>93</v>
      </c>
      <c r="B99" s="411" t="s">
        <v>1440</v>
      </c>
      <c r="C99" s="406" t="s">
        <v>1957</v>
      </c>
      <c r="D99" s="407">
        <f t="shared" si="1"/>
        <v>0.3</v>
      </c>
      <c r="E99" s="408">
        <v>0.3</v>
      </c>
      <c r="F99" s="442"/>
      <c r="G99" s="409"/>
      <c r="H99" s="409"/>
      <c r="I99" s="491" t="s">
        <v>1662</v>
      </c>
      <c r="J99" s="410" t="s">
        <v>1873</v>
      </c>
    </row>
    <row r="100" spans="1:10" ht="72" customHeight="1" x14ac:dyDescent="0.25">
      <c r="A100" s="404">
        <v>94</v>
      </c>
      <c r="B100" s="411" t="s">
        <v>1958</v>
      </c>
      <c r="C100" s="432" t="s">
        <v>1827</v>
      </c>
      <c r="D100" s="407">
        <f t="shared" si="1"/>
        <v>0.2</v>
      </c>
      <c r="E100" s="408">
        <v>0</v>
      </c>
      <c r="F100" s="442"/>
      <c r="G100" s="409"/>
      <c r="H100" s="409">
        <v>0.2</v>
      </c>
      <c r="I100" s="491" t="s">
        <v>1662</v>
      </c>
      <c r="J100" s="410" t="s">
        <v>1868</v>
      </c>
    </row>
    <row r="101" spans="1:10" ht="72" customHeight="1" x14ac:dyDescent="0.25">
      <c r="A101" s="404">
        <v>95</v>
      </c>
      <c r="B101" s="411" t="s">
        <v>1874</v>
      </c>
      <c r="C101" s="406" t="s">
        <v>1959</v>
      </c>
      <c r="D101" s="407">
        <f t="shared" si="1"/>
        <v>0.5</v>
      </c>
      <c r="E101" s="408">
        <v>0.5</v>
      </c>
      <c r="F101" s="442"/>
      <c r="G101" s="409"/>
      <c r="H101" s="409"/>
      <c r="I101" s="491" t="s">
        <v>1662</v>
      </c>
      <c r="J101" s="410" t="s">
        <v>1868</v>
      </c>
    </row>
    <row r="102" spans="1:10" ht="47.25" x14ac:dyDescent="0.25">
      <c r="A102" s="404">
        <v>96</v>
      </c>
      <c r="B102" s="443" t="s">
        <v>1960</v>
      </c>
      <c r="C102" s="406" t="s">
        <v>1961</v>
      </c>
      <c r="D102" s="407">
        <f t="shared" si="1"/>
        <v>17.2</v>
      </c>
      <c r="E102" s="408">
        <v>0</v>
      </c>
      <c r="F102" s="433"/>
      <c r="G102" s="409"/>
      <c r="H102" s="409">
        <v>17.2</v>
      </c>
      <c r="I102" s="491" t="s">
        <v>1662</v>
      </c>
      <c r="J102" s="410" t="s">
        <v>1873</v>
      </c>
    </row>
    <row r="103" spans="1:10" ht="47.25" x14ac:dyDescent="0.25">
      <c r="A103" s="404">
        <v>97</v>
      </c>
      <c r="B103" s="411" t="s">
        <v>1962</v>
      </c>
      <c r="C103" s="432" t="s">
        <v>1963</v>
      </c>
      <c r="D103" s="407">
        <f t="shared" si="1"/>
        <v>0.24</v>
      </c>
      <c r="E103" s="408">
        <v>0.24</v>
      </c>
      <c r="F103" s="179"/>
      <c r="G103" s="409"/>
      <c r="H103" s="409"/>
      <c r="I103" s="491" t="s">
        <v>1662</v>
      </c>
      <c r="J103" s="410" t="s">
        <v>1873</v>
      </c>
    </row>
    <row r="104" spans="1:10" ht="33" customHeight="1" x14ac:dyDescent="0.25">
      <c r="A104" s="404">
        <v>98</v>
      </c>
      <c r="B104" s="414" t="s">
        <v>2122</v>
      </c>
      <c r="C104" s="406" t="s">
        <v>1964</v>
      </c>
      <c r="D104" s="407">
        <f t="shared" si="1"/>
        <v>0.4</v>
      </c>
      <c r="E104" s="408">
        <v>0</v>
      </c>
      <c r="F104" s="436"/>
      <c r="G104" s="409"/>
      <c r="H104" s="409">
        <v>0.4</v>
      </c>
      <c r="I104" s="491" t="s">
        <v>1662</v>
      </c>
      <c r="J104" s="410" t="s">
        <v>1868</v>
      </c>
    </row>
    <row r="105" spans="1:10" ht="33" customHeight="1" x14ac:dyDescent="0.25">
      <c r="A105" s="404">
        <v>99</v>
      </c>
      <c r="B105" s="416" t="s">
        <v>1874</v>
      </c>
      <c r="C105" s="407" t="s">
        <v>1965</v>
      </c>
      <c r="D105" s="407">
        <f t="shared" si="1"/>
        <v>0.38</v>
      </c>
      <c r="E105" s="408">
        <v>0.38</v>
      </c>
      <c r="F105" s="415"/>
      <c r="G105" s="409"/>
      <c r="H105" s="409"/>
      <c r="I105" s="491" t="s">
        <v>1662</v>
      </c>
      <c r="J105" s="410" t="s">
        <v>1873</v>
      </c>
    </row>
    <row r="106" spans="1:10" ht="33" customHeight="1" x14ac:dyDescent="0.25">
      <c r="A106" s="404">
        <v>100</v>
      </c>
      <c r="B106" s="437" t="s">
        <v>1966</v>
      </c>
      <c r="C106" s="406" t="s">
        <v>1805</v>
      </c>
      <c r="D106" s="407">
        <f t="shared" si="1"/>
        <v>0.4</v>
      </c>
      <c r="E106" s="408">
        <v>0</v>
      </c>
      <c r="F106" s="408"/>
      <c r="G106" s="409"/>
      <c r="H106" s="409">
        <v>0.4</v>
      </c>
      <c r="I106" s="491" t="s">
        <v>1662</v>
      </c>
      <c r="J106" s="410" t="s">
        <v>1873</v>
      </c>
    </row>
    <row r="107" spans="1:10" ht="33" customHeight="1" x14ac:dyDescent="0.25">
      <c r="A107" s="404">
        <v>101</v>
      </c>
      <c r="B107" s="437" t="s">
        <v>1967</v>
      </c>
      <c r="C107" s="406" t="s">
        <v>1968</v>
      </c>
      <c r="D107" s="407">
        <f t="shared" si="1"/>
        <v>0.25</v>
      </c>
      <c r="E107" s="408">
        <v>0</v>
      </c>
      <c r="F107" s="179"/>
      <c r="G107" s="409"/>
      <c r="H107" s="409">
        <v>0.25</v>
      </c>
      <c r="I107" s="491" t="s">
        <v>1662</v>
      </c>
      <c r="J107" s="410" t="s">
        <v>1873</v>
      </c>
    </row>
    <row r="108" spans="1:10" ht="33" customHeight="1" x14ac:dyDescent="0.25">
      <c r="A108" s="404">
        <v>102</v>
      </c>
      <c r="B108" s="437" t="s">
        <v>1969</v>
      </c>
      <c r="C108" s="444" t="s">
        <v>1970</v>
      </c>
      <c r="D108" s="407">
        <f t="shared" si="1"/>
        <v>0.5</v>
      </c>
      <c r="E108" s="408">
        <v>0</v>
      </c>
      <c r="F108" s="433"/>
      <c r="G108" s="409"/>
      <c r="H108" s="409">
        <v>0.5</v>
      </c>
      <c r="I108" s="491" t="s">
        <v>1662</v>
      </c>
      <c r="J108" s="410" t="s">
        <v>1873</v>
      </c>
    </row>
    <row r="109" spans="1:10" ht="33" customHeight="1" x14ac:dyDescent="0.25">
      <c r="A109" s="404">
        <v>103</v>
      </c>
      <c r="B109" s="435" t="s">
        <v>1971</v>
      </c>
      <c r="C109" s="432" t="s">
        <v>1813</v>
      </c>
      <c r="D109" s="407">
        <f t="shared" si="1"/>
        <v>0.25</v>
      </c>
      <c r="E109" s="408">
        <v>0</v>
      </c>
      <c r="F109" s="433"/>
      <c r="G109" s="409"/>
      <c r="H109" s="409">
        <v>0.25</v>
      </c>
      <c r="I109" s="491" t="s">
        <v>1662</v>
      </c>
      <c r="J109" s="410" t="s">
        <v>1873</v>
      </c>
    </row>
    <row r="110" spans="1:10" ht="31.5" x14ac:dyDescent="0.25">
      <c r="A110" s="404">
        <v>104</v>
      </c>
      <c r="B110" s="445" t="s">
        <v>1971</v>
      </c>
      <c r="C110" s="446" t="s">
        <v>1972</v>
      </c>
      <c r="D110" s="407">
        <f t="shared" si="1"/>
        <v>0.2</v>
      </c>
      <c r="E110" s="408">
        <v>0</v>
      </c>
      <c r="F110" s="433"/>
      <c r="G110" s="409"/>
      <c r="H110" s="409">
        <v>0.2</v>
      </c>
      <c r="I110" s="491" t="s">
        <v>1662</v>
      </c>
      <c r="J110" s="410" t="s">
        <v>1873</v>
      </c>
    </row>
    <row r="111" spans="1:10" ht="63" x14ac:dyDescent="0.25">
      <c r="A111" s="404">
        <v>105</v>
      </c>
      <c r="B111" s="437" t="s">
        <v>1973</v>
      </c>
      <c r="C111" s="406" t="s">
        <v>1884</v>
      </c>
      <c r="D111" s="407">
        <f t="shared" si="1"/>
        <v>9.8000000000000007</v>
      </c>
      <c r="E111" s="408">
        <v>9.8000000000000007</v>
      </c>
      <c r="F111" s="434"/>
      <c r="G111" s="409"/>
      <c r="H111" s="409"/>
      <c r="I111" s="491"/>
      <c r="J111" s="410" t="s">
        <v>1868</v>
      </c>
    </row>
    <row r="112" spans="1:10" ht="63" x14ac:dyDescent="0.25">
      <c r="A112" s="404">
        <v>106</v>
      </c>
      <c r="B112" s="437" t="s">
        <v>1973</v>
      </c>
      <c r="C112" s="406" t="s">
        <v>1889</v>
      </c>
      <c r="D112" s="407">
        <f t="shared" si="1"/>
        <v>3</v>
      </c>
      <c r="E112" s="408">
        <v>3</v>
      </c>
      <c r="F112" s="434"/>
      <c r="G112" s="409"/>
      <c r="H112" s="409"/>
      <c r="I112" s="491"/>
      <c r="J112" s="410" t="s">
        <v>1868</v>
      </c>
    </row>
    <row r="113" spans="1:10" ht="63" x14ac:dyDescent="0.25">
      <c r="A113" s="404">
        <v>107</v>
      </c>
      <c r="B113" s="437" t="s">
        <v>1973</v>
      </c>
      <c r="C113" s="406" t="s">
        <v>1974</v>
      </c>
      <c r="D113" s="407">
        <f t="shared" si="1"/>
        <v>5</v>
      </c>
      <c r="E113" s="408">
        <v>5</v>
      </c>
      <c r="F113" s="434"/>
      <c r="G113" s="409"/>
      <c r="H113" s="409"/>
      <c r="I113" s="491"/>
      <c r="J113" s="410" t="s">
        <v>1868</v>
      </c>
    </row>
    <row r="114" spans="1:10" ht="33" customHeight="1" x14ac:dyDescent="0.25">
      <c r="A114" s="404">
        <v>108</v>
      </c>
      <c r="B114" s="157" t="s">
        <v>1975</v>
      </c>
      <c r="C114" s="406" t="s">
        <v>1815</v>
      </c>
      <c r="D114" s="407">
        <f t="shared" si="1"/>
        <v>3.46</v>
      </c>
      <c r="E114" s="408">
        <v>3.46</v>
      </c>
      <c r="F114" s="408"/>
      <c r="G114" s="409"/>
      <c r="H114" s="409"/>
      <c r="I114" s="491" t="s">
        <v>1662</v>
      </c>
      <c r="J114" s="410" t="s">
        <v>190</v>
      </c>
    </row>
    <row r="115" spans="1:10" s="449" customFormat="1" ht="27" customHeight="1" x14ac:dyDescent="0.25">
      <c r="A115" s="599" t="s">
        <v>185</v>
      </c>
      <c r="B115" s="600"/>
      <c r="C115" s="601"/>
      <c r="D115" s="447">
        <f>SUM(D7:D114)</f>
        <v>309.97000000000003</v>
      </c>
      <c r="E115" s="447">
        <f t="shared" ref="E115:H115" si="2">SUM(E7:E114)</f>
        <v>279.0100000000001</v>
      </c>
      <c r="F115" s="447">
        <f t="shared" si="2"/>
        <v>0.5</v>
      </c>
      <c r="G115" s="447">
        <f t="shared" si="2"/>
        <v>0.04</v>
      </c>
      <c r="H115" s="447">
        <f t="shared" si="2"/>
        <v>30.419999999999998</v>
      </c>
      <c r="I115" s="493"/>
      <c r="J115" s="448"/>
    </row>
  </sheetData>
  <mergeCells count="10">
    <mergeCell ref="A115:C115"/>
    <mergeCell ref="A2:J2"/>
    <mergeCell ref="A3:J3"/>
    <mergeCell ref="A5:A6"/>
    <mergeCell ref="B5:B6"/>
    <mergeCell ref="C5:C6"/>
    <mergeCell ref="D5:D6"/>
    <mergeCell ref="E5:H5"/>
    <mergeCell ref="J5:J6"/>
    <mergeCell ref="I5:I6"/>
  </mergeCells>
  <pageMargins left="0.7" right="0.2" top="0.5" bottom="0.5" header="0.3" footer="0.3"/>
  <pageSetup paperSize="9" orientation="landscape" r:id="rId1"/>
  <headerFooter>
    <oddHeader>&amp;C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topLeftCell="A235" zoomScale="85" zoomScaleNormal="85" workbookViewId="0">
      <selection activeCell="J1" sqref="J1"/>
    </sheetView>
  </sheetViews>
  <sheetFormatPr defaultRowHeight="15.75" x14ac:dyDescent="0.25"/>
  <cols>
    <col min="1" max="1" width="7.125" style="260" customWidth="1"/>
    <col min="2" max="2" width="34.25" style="260" customWidth="1"/>
    <col min="3" max="3" width="18.75" style="260" customWidth="1"/>
    <col min="4" max="5" width="9" style="397"/>
    <col min="6" max="6" width="8.25" style="397" customWidth="1"/>
    <col min="7" max="7" width="8.125" style="397" customWidth="1"/>
    <col min="8" max="8" width="7.5" style="397" customWidth="1"/>
    <col min="9" max="9" width="10.375" style="260" customWidth="1"/>
    <col min="10" max="10" width="15.25" style="287" customWidth="1"/>
    <col min="11" max="16384" width="9" style="260"/>
  </cols>
  <sheetData>
    <row r="1" spans="1:10" x14ac:dyDescent="0.25">
      <c r="J1" s="343" t="s">
        <v>2146</v>
      </c>
    </row>
    <row r="2" spans="1:10" ht="41.25" customHeight="1" x14ac:dyDescent="0.25">
      <c r="A2" s="557" t="s">
        <v>2126</v>
      </c>
      <c r="B2" s="558"/>
      <c r="C2" s="558"/>
      <c r="D2" s="558"/>
      <c r="E2" s="558"/>
      <c r="F2" s="558"/>
      <c r="G2" s="558"/>
      <c r="H2" s="558"/>
      <c r="I2" s="558"/>
      <c r="J2" s="558"/>
    </row>
    <row r="3" spans="1:10" x14ac:dyDescent="0.25">
      <c r="A3" s="559" t="s">
        <v>2075</v>
      </c>
      <c r="B3" s="559"/>
      <c r="C3" s="559"/>
      <c r="D3" s="559"/>
      <c r="E3" s="559"/>
      <c r="F3" s="559"/>
      <c r="G3" s="559"/>
      <c r="H3" s="559"/>
      <c r="I3" s="559"/>
      <c r="J3" s="559"/>
    </row>
    <row r="5" spans="1:10" ht="24" customHeight="1" x14ac:dyDescent="0.25">
      <c r="A5" s="560" t="s">
        <v>0</v>
      </c>
      <c r="B5" s="561" t="s">
        <v>28</v>
      </c>
      <c r="C5" s="561" t="s">
        <v>29</v>
      </c>
      <c r="D5" s="561" t="s">
        <v>30</v>
      </c>
      <c r="E5" s="560" t="s">
        <v>10</v>
      </c>
      <c r="F5" s="560"/>
      <c r="G5" s="560"/>
      <c r="H5" s="560"/>
      <c r="I5" s="555" t="s">
        <v>186</v>
      </c>
      <c r="J5" s="573" t="s">
        <v>7</v>
      </c>
    </row>
    <row r="6" spans="1:10" ht="84" customHeight="1" x14ac:dyDescent="0.25">
      <c r="A6" s="560"/>
      <c r="B6" s="560"/>
      <c r="C6" s="560"/>
      <c r="D6" s="560"/>
      <c r="E6" s="339" t="s">
        <v>31</v>
      </c>
      <c r="F6" s="338" t="s">
        <v>1</v>
      </c>
      <c r="G6" s="339" t="s">
        <v>12</v>
      </c>
      <c r="H6" s="339" t="s">
        <v>184</v>
      </c>
      <c r="I6" s="576"/>
      <c r="J6" s="573"/>
    </row>
    <row r="7" spans="1:10" ht="41.25" customHeight="1" x14ac:dyDescent="0.25">
      <c r="A7" s="294">
        <v>1</v>
      </c>
      <c r="B7" s="395" t="s">
        <v>848</v>
      </c>
      <c r="C7" s="395" t="s">
        <v>849</v>
      </c>
      <c r="D7" s="294">
        <v>7.5</v>
      </c>
      <c r="E7" s="294">
        <v>0.1</v>
      </c>
      <c r="F7" s="294"/>
      <c r="G7" s="294"/>
      <c r="H7" s="294">
        <v>7.4</v>
      </c>
      <c r="I7" s="294">
        <v>4</v>
      </c>
      <c r="J7" s="395" t="s">
        <v>850</v>
      </c>
    </row>
    <row r="8" spans="1:10" ht="38.25" customHeight="1" x14ac:dyDescent="0.25">
      <c r="A8" s="294">
        <v>2</v>
      </c>
      <c r="B8" s="395" t="s">
        <v>851</v>
      </c>
      <c r="C8" s="395" t="s">
        <v>852</v>
      </c>
      <c r="D8" s="294">
        <v>7</v>
      </c>
      <c r="E8" s="294">
        <v>7</v>
      </c>
      <c r="F8" s="294"/>
      <c r="G8" s="294"/>
      <c r="H8" s="294"/>
      <c r="I8" s="294">
        <v>3</v>
      </c>
      <c r="J8" s="395" t="s">
        <v>853</v>
      </c>
    </row>
    <row r="9" spans="1:10" ht="40.5" customHeight="1" x14ac:dyDescent="0.25">
      <c r="A9" s="294">
        <v>3</v>
      </c>
      <c r="B9" s="395" t="s">
        <v>854</v>
      </c>
      <c r="C9" s="395" t="s">
        <v>852</v>
      </c>
      <c r="D9" s="294">
        <v>25</v>
      </c>
      <c r="E9" s="294">
        <v>25</v>
      </c>
      <c r="F9" s="294"/>
      <c r="G9" s="294"/>
      <c r="H9" s="294"/>
      <c r="I9" s="294">
        <v>6</v>
      </c>
      <c r="J9" s="395" t="s">
        <v>850</v>
      </c>
    </row>
    <row r="10" spans="1:10" ht="39.75" customHeight="1" x14ac:dyDescent="0.25">
      <c r="A10" s="294">
        <v>4</v>
      </c>
      <c r="B10" s="395" t="s">
        <v>855</v>
      </c>
      <c r="C10" s="395" t="s">
        <v>852</v>
      </c>
      <c r="D10" s="294">
        <v>1.66</v>
      </c>
      <c r="E10" s="294">
        <v>1.66</v>
      </c>
      <c r="F10" s="294"/>
      <c r="G10" s="294"/>
      <c r="H10" s="294"/>
      <c r="I10" s="294">
        <v>3</v>
      </c>
      <c r="J10" s="395" t="s">
        <v>850</v>
      </c>
    </row>
    <row r="11" spans="1:10" ht="37.5" customHeight="1" x14ac:dyDescent="0.25">
      <c r="A11" s="294">
        <v>5</v>
      </c>
      <c r="B11" s="395" t="s">
        <v>856</v>
      </c>
      <c r="C11" s="395" t="s">
        <v>857</v>
      </c>
      <c r="D11" s="294">
        <v>75</v>
      </c>
      <c r="E11" s="294">
        <v>67.91</v>
      </c>
      <c r="F11" s="294"/>
      <c r="G11" s="294"/>
      <c r="H11" s="294">
        <v>7.09</v>
      </c>
      <c r="I11" s="294">
        <v>7</v>
      </c>
      <c r="J11" s="395" t="s">
        <v>850</v>
      </c>
    </row>
    <row r="12" spans="1:10" ht="41.25" customHeight="1" x14ac:dyDescent="0.25">
      <c r="A12" s="294">
        <v>6</v>
      </c>
      <c r="B12" s="395" t="s">
        <v>858</v>
      </c>
      <c r="C12" s="395" t="s">
        <v>859</v>
      </c>
      <c r="D12" s="294">
        <v>0.5</v>
      </c>
      <c r="E12" s="294">
        <v>0.5</v>
      </c>
      <c r="F12" s="294"/>
      <c r="G12" s="294"/>
      <c r="H12" s="294"/>
      <c r="I12" s="294">
        <v>4</v>
      </c>
      <c r="J12" s="395" t="s">
        <v>850</v>
      </c>
    </row>
    <row r="13" spans="1:10" ht="40.5" customHeight="1" x14ac:dyDescent="0.25">
      <c r="A13" s="294">
        <v>7</v>
      </c>
      <c r="B13" s="395" t="s">
        <v>860</v>
      </c>
      <c r="C13" s="395" t="s">
        <v>861</v>
      </c>
      <c r="D13" s="294">
        <v>1.5</v>
      </c>
      <c r="E13" s="294">
        <v>1.5</v>
      </c>
      <c r="F13" s="294"/>
      <c r="G13" s="294"/>
      <c r="H13" s="294"/>
      <c r="I13" s="294">
        <v>3</v>
      </c>
      <c r="J13" s="395" t="s">
        <v>850</v>
      </c>
    </row>
    <row r="14" spans="1:10" ht="39.75" customHeight="1" x14ac:dyDescent="0.25">
      <c r="A14" s="294">
        <v>8</v>
      </c>
      <c r="B14" s="395" t="s">
        <v>862</v>
      </c>
      <c r="C14" s="395" t="s">
        <v>863</v>
      </c>
      <c r="D14" s="294">
        <v>0.4</v>
      </c>
      <c r="E14" s="294">
        <v>0.4</v>
      </c>
      <c r="F14" s="294"/>
      <c r="G14" s="294"/>
      <c r="H14" s="294"/>
      <c r="I14" s="294">
        <v>5</v>
      </c>
      <c r="J14" s="395" t="s">
        <v>850</v>
      </c>
    </row>
    <row r="15" spans="1:10" ht="36.75" customHeight="1" x14ac:dyDescent="0.25">
      <c r="A15" s="294">
        <v>9</v>
      </c>
      <c r="B15" s="395" t="s">
        <v>864</v>
      </c>
      <c r="C15" s="395" t="s">
        <v>865</v>
      </c>
      <c r="D15" s="294">
        <v>0.15</v>
      </c>
      <c r="E15" s="294">
        <v>0.15</v>
      </c>
      <c r="F15" s="294"/>
      <c r="G15" s="294"/>
      <c r="H15" s="294"/>
      <c r="I15" s="294">
        <v>3</v>
      </c>
      <c r="J15" s="395" t="s">
        <v>850</v>
      </c>
    </row>
    <row r="16" spans="1:10" ht="45" customHeight="1" x14ac:dyDescent="0.25">
      <c r="A16" s="294">
        <v>10</v>
      </c>
      <c r="B16" s="395" t="s">
        <v>866</v>
      </c>
      <c r="C16" s="395" t="s">
        <v>867</v>
      </c>
      <c r="D16" s="294">
        <v>1.1000000000000001</v>
      </c>
      <c r="E16" s="294">
        <v>1.1000000000000001</v>
      </c>
      <c r="F16" s="294"/>
      <c r="G16" s="294"/>
      <c r="H16" s="294"/>
      <c r="I16" s="294">
        <v>4</v>
      </c>
      <c r="J16" s="395" t="s">
        <v>850</v>
      </c>
    </row>
    <row r="17" spans="1:10" ht="37.5" customHeight="1" x14ac:dyDescent="0.25">
      <c r="A17" s="294">
        <v>11</v>
      </c>
      <c r="B17" s="395" t="s">
        <v>868</v>
      </c>
      <c r="C17" s="395" t="s">
        <v>869</v>
      </c>
      <c r="D17" s="398">
        <v>1</v>
      </c>
      <c r="E17" s="398">
        <v>1</v>
      </c>
      <c r="F17" s="398"/>
      <c r="G17" s="294"/>
      <c r="H17" s="294"/>
      <c r="I17" s="294">
        <v>4</v>
      </c>
      <c r="J17" s="395" t="s">
        <v>850</v>
      </c>
    </row>
    <row r="18" spans="1:10" ht="69.75" customHeight="1" x14ac:dyDescent="0.25">
      <c r="A18" s="294">
        <v>12</v>
      </c>
      <c r="B18" s="395" t="s">
        <v>870</v>
      </c>
      <c r="C18" s="395" t="s">
        <v>871</v>
      </c>
      <c r="D18" s="294">
        <v>2.4</v>
      </c>
      <c r="E18" s="294">
        <v>1.2</v>
      </c>
      <c r="F18" s="294"/>
      <c r="G18" s="294"/>
      <c r="H18" s="294">
        <v>1.2</v>
      </c>
      <c r="I18" s="294">
        <v>5</v>
      </c>
      <c r="J18" s="395" t="s">
        <v>850</v>
      </c>
    </row>
    <row r="19" spans="1:10" ht="39.75" customHeight="1" x14ac:dyDescent="0.25">
      <c r="A19" s="294">
        <v>13</v>
      </c>
      <c r="B19" s="395" t="s">
        <v>872</v>
      </c>
      <c r="C19" s="395" t="s">
        <v>873</v>
      </c>
      <c r="D19" s="294">
        <v>6</v>
      </c>
      <c r="E19" s="294">
        <v>3</v>
      </c>
      <c r="F19" s="294"/>
      <c r="G19" s="294"/>
      <c r="H19" s="294">
        <v>3</v>
      </c>
      <c r="I19" s="294">
        <v>5</v>
      </c>
      <c r="J19" s="395" t="s">
        <v>850</v>
      </c>
    </row>
    <row r="20" spans="1:10" ht="42" customHeight="1" x14ac:dyDescent="0.25">
      <c r="A20" s="294">
        <v>14</v>
      </c>
      <c r="B20" s="395" t="s">
        <v>874</v>
      </c>
      <c r="C20" s="395" t="s">
        <v>875</v>
      </c>
      <c r="D20" s="294">
        <v>1.2</v>
      </c>
      <c r="E20" s="294">
        <v>0.4</v>
      </c>
      <c r="F20" s="294">
        <v>0.2</v>
      </c>
      <c r="G20" s="294"/>
      <c r="H20" s="294">
        <v>0.6</v>
      </c>
      <c r="I20" s="294">
        <v>5</v>
      </c>
      <c r="J20" s="395" t="s">
        <v>850</v>
      </c>
    </row>
    <row r="21" spans="1:10" ht="47.25" x14ac:dyDescent="0.25">
      <c r="A21" s="294">
        <v>15</v>
      </c>
      <c r="B21" s="395" t="s">
        <v>876</v>
      </c>
      <c r="C21" s="395" t="s">
        <v>877</v>
      </c>
      <c r="D21" s="294">
        <v>14.4</v>
      </c>
      <c r="E21" s="294">
        <v>7.2</v>
      </c>
      <c r="F21" s="294"/>
      <c r="G21" s="294"/>
      <c r="H21" s="294">
        <v>7.2</v>
      </c>
      <c r="I21" s="294">
        <v>7</v>
      </c>
      <c r="J21" s="395" t="s">
        <v>850</v>
      </c>
    </row>
    <row r="22" spans="1:10" ht="37.5" customHeight="1" x14ac:dyDescent="0.25">
      <c r="A22" s="294">
        <v>16</v>
      </c>
      <c r="B22" s="395" t="s">
        <v>878</v>
      </c>
      <c r="C22" s="395" t="s">
        <v>879</v>
      </c>
      <c r="D22" s="294">
        <v>31.27</v>
      </c>
      <c r="E22" s="294">
        <v>27.64</v>
      </c>
      <c r="F22" s="294"/>
      <c r="G22" s="294"/>
      <c r="H22" s="294">
        <v>3.63</v>
      </c>
      <c r="I22" s="294">
        <v>6</v>
      </c>
      <c r="J22" s="395" t="s">
        <v>850</v>
      </c>
    </row>
    <row r="23" spans="1:10" ht="42" customHeight="1" x14ac:dyDescent="0.25">
      <c r="A23" s="294">
        <v>17</v>
      </c>
      <c r="B23" s="395" t="s">
        <v>880</v>
      </c>
      <c r="C23" s="395" t="s">
        <v>881</v>
      </c>
      <c r="D23" s="294">
        <v>2.4</v>
      </c>
      <c r="E23" s="294">
        <v>1.2</v>
      </c>
      <c r="F23" s="294"/>
      <c r="G23" s="294"/>
      <c r="H23" s="294">
        <v>1.2</v>
      </c>
      <c r="I23" s="294">
        <v>4</v>
      </c>
      <c r="J23" s="395" t="s">
        <v>850</v>
      </c>
    </row>
    <row r="24" spans="1:10" ht="37.5" customHeight="1" x14ac:dyDescent="0.25">
      <c r="A24" s="294">
        <v>18</v>
      </c>
      <c r="B24" s="395" t="s">
        <v>882</v>
      </c>
      <c r="C24" s="395" t="s">
        <v>883</v>
      </c>
      <c r="D24" s="294">
        <v>1.5</v>
      </c>
      <c r="E24" s="294">
        <v>1.45</v>
      </c>
      <c r="F24" s="294"/>
      <c r="G24" s="294"/>
      <c r="H24" s="294">
        <v>0.05</v>
      </c>
      <c r="I24" s="294">
        <v>4</v>
      </c>
      <c r="J24" s="395" t="s">
        <v>850</v>
      </c>
    </row>
    <row r="25" spans="1:10" ht="38.25" customHeight="1" x14ac:dyDescent="0.25">
      <c r="A25" s="294">
        <v>19</v>
      </c>
      <c r="B25" s="395" t="s">
        <v>884</v>
      </c>
      <c r="C25" s="395" t="s">
        <v>885</v>
      </c>
      <c r="D25" s="294">
        <v>1.6</v>
      </c>
      <c r="E25" s="294">
        <v>0.8</v>
      </c>
      <c r="F25" s="294"/>
      <c r="G25" s="294"/>
      <c r="H25" s="294">
        <v>0.8</v>
      </c>
      <c r="I25" s="294">
        <v>5</v>
      </c>
      <c r="J25" s="395" t="s">
        <v>850</v>
      </c>
    </row>
    <row r="26" spans="1:10" ht="72" customHeight="1" x14ac:dyDescent="0.25">
      <c r="A26" s="294">
        <v>20</v>
      </c>
      <c r="B26" s="395" t="s">
        <v>886</v>
      </c>
      <c r="C26" s="395" t="s">
        <v>887</v>
      </c>
      <c r="D26" s="294">
        <v>1</v>
      </c>
      <c r="E26" s="294">
        <v>1</v>
      </c>
      <c r="F26" s="294"/>
      <c r="G26" s="294"/>
      <c r="H26" s="294"/>
      <c r="I26" s="294">
        <v>3</v>
      </c>
      <c r="J26" s="395" t="s">
        <v>850</v>
      </c>
    </row>
    <row r="27" spans="1:10" ht="59.25" customHeight="1" x14ac:dyDescent="0.25">
      <c r="A27" s="294">
        <v>21</v>
      </c>
      <c r="B27" s="395" t="s">
        <v>888</v>
      </c>
      <c r="C27" s="395" t="s">
        <v>889</v>
      </c>
      <c r="D27" s="294">
        <v>4</v>
      </c>
      <c r="E27" s="294">
        <v>2</v>
      </c>
      <c r="F27" s="294"/>
      <c r="G27" s="294"/>
      <c r="H27" s="294">
        <v>2</v>
      </c>
      <c r="I27" s="294">
        <v>3</v>
      </c>
      <c r="J27" s="395" t="s">
        <v>850</v>
      </c>
    </row>
    <row r="28" spans="1:10" ht="45" customHeight="1" x14ac:dyDescent="0.25">
      <c r="A28" s="294">
        <v>22</v>
      </c>
      <c r="B28" s="395" t="s">
        <v>890</v>
      </c>
      <c r="C28" s="395" t="s">
        <v>889</v>
      </c>
      <c r="D28" s="294">
        <v>1.0900000000000001</v>
      </c>
      <c r="E28" s="294">
        <v>0.88</v>
      </c>
      <c r="F28" s="294"/>
      <c r="G28" s="294"/>
      <c r="H28" s="294">
        <v>0.21</v>
      </c>
      <c r="I28" s="294">
        <v>3</v>
      </c>
      <c r="J28" s="395" t="s">
        <v>850</v>
      </c>
    </row>
    <row r="29" spans="1:10" ht="31.5" x14ac:dyDescent="0.25">
      <c r="A29" s="294">
        <v>23</v>
      </c>
      <c r="B29" s="395" t="s">
        <v>891</v>
      </c>
      <c r="C29" s="395" t="s">
        <v>892</v>
      </c>
      <c r="D29" s="294">
        <v>0.6</v>
      </c>
      <c r="E29" s="294">
        <v>0.3</v>
      </c>
      <c r="F29" s="294"/>
      <c r="G29" s="294"/>
      <c r="H29" s="294">
        <v>0.3</v>
      </c>
      <c r="I29" s="294">
        <v>6</v>
      </c>
      <c r="J29" s="395" t="s">
        <v>850</v>
      </c>
    </row>
    <row r="30" spans="1:10" ht="31.5" x14ac:dyDescent="0.25">
      <c r="A30" s="294">
        <v>24</v>
      </c>
      <c r="B30" s="395" t="s">
        <v>893</v>
      </c>
      <c r="C30" s="395" t="s">
        <v>892</v>
      </c>
      <c r="D30" s="294">
        <v>2.2000000000000002</v>
      </c>
      <c r="E30" s="294">
        <v>1.6</v>
      </c>
      <c r="F30" s="294"/>
      <c r="G30" s="294"/>
      <c r="H30" s="294">
        <v>0.6</v>
      </c>
      <c r="I30" s="294">
        <v>8</v>
      </c>
      <c r="J30" s="395" t="s">
        <v>850</v>
      </c>
    </row>
    <row r="31" spans="1:10" ht="31.5" x14ac:dyDescent="0.25">
      <c r="A31" s="294">
        <v>25</v>
      </c>
      <c r="B31" s="395" t="s">
        <v>894</v>
      </c>
      <c r="C31" s="395" t="s">
        <v>892</v>
      </c>
      <c r="D31" s="294">
        <v>0.4</v>
      </c>
      <c r="E31" s="294">
        <v>0.2</v>
      </c>
      <c r="F31" s="294"/>
      <c r="G31" s="294"/>
      <c r="H31" s="294">
        <v>0.2</v>
      </c>
      <c r="I31" s="294">
        <v>7</v>
      </c>
      <c r="J31" s="395" t="s">
        <v>850</v>
      </c>
    </row>
    <row r="32" spans="1:10" ht="31.5" x14ac:dyDescent="0.25">
      <c r="A32" s="294">
        <v>26</v>
      </c>
      <c r="B32" s="395" t="s">
        <v>895</v>
      </c>
      <c r="C32" s="395" t="s">
        <v>896</v>
      </c>
      <c r="D32" s="294">
        <v>0.4</v>
      </c>
      <c r="E32" s="294">
        <v>0.2</v>
      </c>
      <c r="F32" s="294"/>
      <c r="G32" s="294"/>
      <c r="H32" s="294">
        <v>0.2</v>
      </c>
      <c r="I32" s="294">
        <v>8</v>
      </c>
      <c r="J32" s="395" t="s">
        <v>850</v>
      </c>
    </row>
    <row r="33" spans="1:10" ht="31.5" x14ac:dyDescent="0.25">
      <c r="A33" s="294">
        <v>27</v>
      </c>
      <c r="B33" s="395" t="s">
        <v>897</v>
      </c>
      <c r="C33" s="395" t="s">
        <v>898</v>
      </c>
      <c r="D33" s="294">
        <v>0.2</v>
      </c>
      <c r="E33" s="294">
        <v>0.1</v>
      </c>
      <c r="F33" s="294"/>
      <c r="G33" s="294"/>
      <c r="H33" s="294">
        <v>0.1</v>
      </c>
      <c r="I33" s="294">
        <v>7</v>
      </c>
      <c r="J33" s="395" t="s">
        <v>850</v>
      </c>
    </row>
    <row r="34" spans="1:10" ht="41.25" customHeight="1" x14ac:dyDescent="0.25">
      <c r="A34" s="294">
        <v>28</v>
      </c>
      <c r="B34" s="395" t="s">
        <v>899</v>
      </c>
      <c r="C34" s="395" t="s">
        <v>883</v>
      </c>
      <c r="D34" s="294">
        <v>0.5</v>
      </c>
      <c r="E34" s="294"/>
      <c r="F34" s="294"/>
      <c r="G34" s="294"/>
      <c r="H34" s="294">
        <v>0.5</v>
      </c>
      <c r="I34" s="294">
        <v>5</v>
      </c>
      <c r="J34" s="395" t="s">
        <v>850</v>
      </c>
    </row>
    <row r="35" spans="1:10" ht="55.5" customHeight="1" x14ac:dyDescent="0.25">
      <c r="A35" s="294">
        <v>29</v>
      </c>
      <c r="B35" s="395" t="s">
        <v>900</v>
      </c>
      <c r="C35" s="395" t="s">
        <v>889</v>
      </c>
      <c r="D35" s="294">
        <v>0.2</v>
      </c>
      <c r="E35" s="294">
        <v>0.2</v>
      </c>
      <c r="F35" s="294"/>
      <c r="G35" s="294"/>
      <c r="H35" s="294"/>
      <c r="I35" s="294">
        <v>3</v>
      </c>
      <c r="J35" s="395" t="s">
        <v>850</v>
      </c>
    </row>
    <row r="36" spans="1:10" ht="51.75" customHeight="1" x14ac:dyDescent="0.25">
      <c r="A36" s="294">
        <v>30</v>
      </c>
      <c r="B36" s="395" t="s">
        <v>901</v>
      </c>
      <c r="C36" s="395" t="s">
        <v>902</v>
      </c>
      <c r="D36" s="294">
        <v>7.3</v>
      </c>
      <c r="E36" s="294">
        <v>6.53</v>
      </c>
      <c r="F36" s="294"/>
      <c r="G36" s="294"/>
      <c r="H36" s="294">
        <v>0.77</v>
      </c>
      <c r="I36" s="294">
        <v>7</v>
      </c>
      <c r="J36" s="395" t="s">
        <v>850</v>
      </c>
    </row>
    <row r="37" spans="1:10" ht="48.75" customHeight="1" x14ac:dyDescent="0.25">
      <c r="A37" s="294">
        <v>31</v>
      </c>
      <c r="B37" s="395" t="s">
        <v>903</v>
      </c>
      <c r="C37" s="395" t="s">
        <v>904</v>
      </c>
      <c r="D37" s="294">
        <v>11.2</v>
      </c>
      <c r="E37" s="294">
        <v>8.1999999999999993</v>
      </c>
      <c r="F37" s="294"/>
      <c r="G37" s="294"/>
      <c r="H37" s="294">
        <v>3</v>
      </c>
      <c r="I37" s="294">
        <v>8</v>
      </c>
      <c r="J37" s="395" t="s">
        <v>850</v>
      </c>
    </row>
    <row r="38" spans="1:10" ht="40.5" customHeight="1" x14ac:dyDescent="0.25">
      <c r="A38" s="294">
        <v>32</v>
      </c>
      <c r="B38" s="395" t="s">
        <v>905</v>
      </c>
      <c r="C38" s="395" t="s">
        <v>906</v>
      </c>
      <c r="D38" s="294">
        <v>0.4</v>
      </c>
      <c r="E38" s="294"/>
      <c r="F38" s="294"/>
      <c r="G38" s="294"/>
      <c r="H38" s="294">
        <v>0.4</v>
      </c>
      <c r="I38" s="294">
        <v>6</v>
      </c>
      <c r="J38" s="395" t="s">
        <v>850</v>
      </c>
    </row>
    <row r="39" spans="1:10" ht="39.75" customHeight="1" x14ac:dyDescent="0.25">
      <c r="A39" s="294">
        <v>33</v>
      </c>
      <c r="B39" s="395" t="s">
        <v>907</v>
      </c>
      <c r="C39" s="395" t="s">
        <v>908</v>
      </c>
      <c r="D39" s="294">
        <v>0.36</v>
      </c>
      <c r="E39" s="294">
        <v>0.17</v>
      </c>
      <c r="F39" s="294"/>
      <c r="G39" s="294"/>
      <c r="H39" s="294">
        <v>0.19</v>
      </c>
      <c r="I39" s="294">
        <v>3</v>
      </c>
      <c r="J39" s="395" t="s">
        <v>850</v>
      </c>
    </row>
    <row r="40" spans="1:10" ht="41.25" customHeight="1" x14ac:dyDescent="0.25">
      <c r="A40" s="294">
        <v>34</v>
      </c>
      <c r="B40" s="395" t="s">
        <v>909</v>
      </c>
      <c r="C40" s="395" t="s">
        <v>910</v>
      </c>
      <c r="D40" s="294">
        <v>0.53</v>
      </c>
      <c r="E40" s="294">
        <v>0.4</v>
      </c>
      <c r="F40" s="294"/>
      <c r="G40" s="294"/>
      <c r="H40" s="294">
        <v>0.13</v>
      </c>
      <c r="I40" s="294">
        <v>3</v>
      </c>
      <c r="J40" s="395" t="s">
        <v>850</v>
      </c>
    </row>
    <row r="41" spans="1:10" ht="43.5" customHeight="1" x14ac:dyDescent="0.25">
      <c r="A41" s="294">
        <v>35</v>
      </c>
      <c r="B41" s="395" t="s">
        <v>911</v>
      </c>
      <c r="C41" s="395" t="s">
        <v>912</v>
      </c>
      <c r="D41" s="294">
        <v>0.6</v>
      </c>
      <c r="E41" s="294">
        <v>0.6</v>
      </c>
      <c r="F41" s="294"/>
      <c r="G41" s="294"/>
      <c r="H41" s="294"/>
      <c r="I41" s="294">
        <v>3</v>
      </c>
      <c r="J41" s="395" t="s">
        <v>850</v>
      </c>
    </row>
    <row r="42" spans="1:10" ht="63" x14ac:dyDescent="0.25">
      <c r="A42" s="294">
        <v>36</v>
      </c>
      <c r="B42" s="395" t="s">
        <v>913</v>
      </c>
      <c r="C42" s="395" t="s">
        <v>914</v>
      </c>
      <c r="D42" s="294">
        <v>1.5</v>
      </c>
      <c r="E42" s="294">
        <v>1.34</v>
      </c>
      <c r="F42" s="294"/>
      <c r="G42" s="294"/>
      <c r="H42" s="294">
        <v>0.16</v>
      </c>
      <c r="I42" s="294">
        <v>3</v>
      </c>
      <c r="J42" s="395" t="s">
        <v>850</v>
      </c>
    </row>
    <row r="43" spans="1:10" ht="57" customHeight="1" x14ac:dyDescent="0.25">
      <c r="A43" s="294">
        <v>37</v>
      </c>
      <c r="B43" s="395" t="s">
        <v>915</v>
      </c>
      <c r="C43" s="395" t="s">
        <v>916</v>
      </c>
      <c r="D43" s="294">
        <v>0.05</v>
      </c>
      <c r="E43" s="294">
        <v>0.05</v>
      </c>
      <c r="F43" s="294"/>
      <c r="G43" s="294"/>
      <c r="H43" s="294"/>
      <c r="I43" s="294">
        <v>3</v>
      </c>
      <c r="J43" s="395" t="s">
        <v>850</v>
      </c>
    </row>
    <row r="44" spans="1:10" ht="67.5" customHeight="1" x14ac:dyDescent="0.25">
      <c r="A44" s="294">
        <v>38</v>
      </c>
      <c r="B44" s="395" t="s">
        <v>917</v>
      </c>
      <c r="C44" s="395" t="s">
        <v>918</v>
      </c>
      <c r="D44" s="294">
        <v>0.09</v>
      </c>
      <c r="E44" s="294">
        <v>0.05</v>
      </c>
      <c r="F44" s="294"/>
      <c r="G44" s="294"/>
      <c r="H44" s="294">
        <v>0.04</v>
      </c>
      <c r="I44" s="294">
        <v>3</v>
      </c>
      <c r="J44" s="395" t="s">
        <v>850</v>
      </c>
    </row>
    <row r="45" spans="1:10" ht="42.75" customHeight="1" x14ac:dyDescent="0.25">
      <c r="A45" s="294">
        <v>39</v>
      </c>
      <c r="B45" s="395" t="s">
        <v>919</v>
      </c>
      <c r="C45" s="395" t="s">
        <v>920</v>
      </c>
      <c r="D45" s="294">
        <v>0.15</v>
      </c>
      <c r="E45" s="294">
        <v>0.13</v>
      </c>
      <c r="F45" s="294"/>
      <c r="G45" s="294"/>
      <c r="H45" s="294">
        <v>0.02</v>
      </c>
      <c r="I45" s="294">
        <v>3</v>
      </c>
      <c r="J45" s="395" t="s">
        <v>850</v>
      </c>
    </row>
    <row r="46" spans="1:10" ht="93" customHeight="1" x14ac:dyDescent="0.25">
      <c r="A46" s="294">
        <v>40</v>
      </c>
      <c r="B46" s="395" t="s">
        <v>921</v>
      </c>
      <c r="C46" s="395" t="s">
        <v>922</v>
      </c>
      <c r="D46" s="294">
        <v>0.06</v>
      </c>
      <c r="E46" s="294">
        <v>0.06</v>
      </c>
      <c r="F46" s="294"/>
      <c r="G46" s="294"/>
      <c r="H46" s="294"/>
      <c r="I46" s="294">
        <v>3</v>
      </c>
      <c r="J46" s="395" t="s">
        <v>850</v>
      </c>
    </row>
    <row r="47" spans="1:10" ht="47.25" x14ac:dyDescent="0.25">
      <c r="A47" s="294">
        <v>41</v>
      </c>
      <c r="B47" s="395" t="s">
        <v>923</v>
      </c>
      <c r="C47" s="395" t="s">
        <v>924</v>
      </c>
      <c r="D47" s="294">
        <v>0.15</v>
      </c>
      <c r="E47" s="294">
        <v>0.15</v>
      </c>
      <c r="F47" s="294"/>
      <c r="G47" s="294"/>
      <c r="H47" s="294"/>
      <c r="I47" s="294">
        <v>3</v>
      </c>
      <c r="J47" s="395" t="s">
        <v>850</v>
      </c>
    </row>
    <row r="48" spans="1:10" ht="77.25" customHeight="1" x14ac:dyDescent="0.25">
      <c r="A48" s="294">
        <v>42</v>
      </c>
      <c r="B48" s="395" t="s">
        <v>925</v>
      </c>
      <c r="C48" s="395" t="s">
        <v>926</v>
      </c>
      <c r="D48" s="294">
        <v>0.15</v>
      </c>
      <c r="E48" s="294">
        <v>0.12</v>
      </c>
      <c r="F48" s="294"/>
      <c r="G48" s="294"/>
      <c r="H48" s="294">
        <v>0.03</v>
      </c>
      <c r="I48" s="294">
        <v>3</v>
      </c>
      <c r="J48" s="395" t="s">
        <v>850</v>
      </c>
    </row>
    <row r="49" spans="1:10" ht="35.25" customHeight="1" x14ac:dyDescent="0.25">
      <c r="A49" s="294">
        <v>43</v>
      </c>
      <c r="B49" s="395" t="s">
        <v>927</v>
      </c>
      <c r="C49" s="395" t="s">
        <v>885</v>
      </c>
      <c r="D49" s="294">
        <v>0.6</v>
      </c>
      <c r="E49" s="294">
        <v>0.52</v>
      </c>
      <c r="F49" s="294"/>
      <c r="G49" s="294"/>
      <c r="H49" s="294">
        <v>0.08</v>
      </c>
      <c r="I49" s="294">
        <v>3</v>
      </c>
      <c r="J49" s="395" t="s">
        <v>850</v>
      </c>
    </row>
    <row r="50" spans="1:10" ht="56.25" customHeight="1" x14ac:dyDescent="0.25">
      <c r="A50" s="294">
        <v>44</v>
      </c>
      <c r="B50" s="395" t="s">
        <v>928</v>
      </c>
      <c r="C50" s="395" t="s">
        <v>885</v>
      </c>
      <c r="D50" s="294">
        <v>0.05</v>
      </c>
      <c r="E50" s="294">
        <v>0.05</v>
      </c>
      <c r="F50" s="294"/>
      <c r="G50" s="294"/>
      <c r="H50" s="294"/>
      <c r="I50" s="294">
        <v>3</v>
      </c>
      <c r="J50" s="395" t="s">
        <v>850</v>
      </c>
    </row>
    <row r="51" spans="1:10" ht="75" customHeight="1" x14ac:dyDescent="0.25">
      <c r="A51" s="294">
        <v>45</v>
      </c>
      <c r="B51" s="395" t="s">
        <v>929</v>
      </c>
      <c r="C51" s="395" t="s">
        <v>930</v>
      </c>
      <c r="D51" s="294">
        <v>0.05</v>
      </c>
      <c r="E51" s="294">
        <v>0.05</v>
      </c>
      <c r="F51" s="294"/>
      <c r="G51" s="294"/>
      <c r="H51" s="294"/>
      <c r="I51" s="294">
        <v>3</v>
      </c>
      <c r="J51" s="395" t="s">
        <v>850</v>
      </c>
    </row>
    <row r="52" spans="1:10" ht="52.5" customHeight="1" x14ac:dyDescent="0.25">
      <c r="A52" s="294">
        <v>46</v>
      </c>
      <c r="B52" s="395" t="s">
        <v>931</v>
      </c>
      <c r="C52" s="395" t="s">
        <v>932</v>
      </c>
      <c r="D52" s="294">
        <v>0.05</v>
      </c>
      <c r="E52" s="294">
        <v>0.05</v>
      </c>
      <c r="F52" s="294"/>
      <c r="G52" s="294"/>
      <c r="H52" s="294"/>
      <c r="I52" s="294">
        <v>3</v>
      </c>
      <c r="J52" s="395" t="s">
        <v>850</v>
      </c>
    </row>
    <row r="53" spans="1:10" ht="40.5" customHeight="1" x14ac:dyDescent="0.25">
      <c r="A53" s="294">
        <v>47</v>
      </c>
      <c r="B53" s="395" t="s">
        <v>933</v>
      </c>
      <c r="C53" s="395" t="s">
        <v>934</v>
      </c>
      <c r="D53" s="294">
        <v>0.03</v>
      </c>
      <c r="E53" s="294">
        <v>0.03</v>
      </c>
      <c r="F53" s="294"/>
      <c r="G53" s="294"/>
      <c r="H53" s="294"/>
      <c r="I53" s="294">
        <v>5</v>
      </c>
      <c r="J53" s="395" t="s">
        <v>850</v>
      </c>
    </row>
    <row r="54" spans="1:10" ht="40.5" customHeight="1" x14ac:dyDescent="0.25">
      <c r="A54" s="294">
        <v>48</v>
      </c>
      <c r="B54" s="395" t="s">
        <v>935</v>
      </c>
      <c r="C54" s="395" t="s">
        <v>936</v>
      </c>
      <c r="D54" s="294">
        <v>0.04</v>
      </c>
      <c r="E54" s="294">
        <v>0.04</v>
      </c>
      <c r="F54" s="294"/>
      <c r="G54" s="294"/>
      <c r="H54" s="294"/>
      <c r="I54" s="294">
        <v>4</v>
      </c>
      <c r="J54" s="395" t="s">
        <v>850</v>
      </c>
    </row>
    <row r="55" spans="1:10" ht="40.5" customHeight="1" x14ac:dyDescent="0.25">
      <c r="A55" s="294">
        <v>49</v>
      </c>
      <c r="B55" s="395" t="s">
        <v>937</v>
      </c>
      <c r="C55" s="395" t="s">
        <v>938</v>
      </c>
      <c r="D55" s="294">
        <v>0.3</v>
      </c>
      <c r="E55" s="294">
        <v>7.0000000000000007E-2</v>
      </c>
      <c r="F55" s="294"/>
      <c r="G55" s="294"/>
      <c r="H55" s="294">
        <v>0.23</v>
      </c>
      <c r="I55" s="294">
        <v>4</v>
      </c>
      <c r="J55" s="395" t="s">
        <v>850</v>
      </c>
    </row>
    <row r="56" spans="1:10" ht="40.5" customHeight="1" x14ac:dyDescent="0.25">
      <c r="A56" s="294">
        <v>50</v>
      </c>
      <c r="B56" s="395" t="s">
        <v>939</v>
      </c>
      <c r="C56" s="395" t="s">
        <v>940</v>
      </c>
      <c r="D56" s="294">
        <v>17</v>
      </c>
      <c r="E56" s="294"/>
      <c r="F56" s="294"/>
      <c r="G56" s="294"/>
      <c r="H56" s="294">
        <v>17</v>
      </c>
      <c r="I56" s="294">
        <v>3</v>
      </c>
      <c r="J56" s="395" t="s">
        <v>850</v>
      </c>
    </row>
    <row r="57" spans="1:10" ht="71.25" customHeight="1" x14ac:dyDescent="0.25">
      <c r="A57" s="294">
        <v>51</v>
      </c>
      <c r="B57" s="395" t="s">
        <v>941</v>
      </c>
      <c r="C57" s="395" t="s">
        <v>942</v>
      </c>
      <c r="D57" s="294">
        <v>1.44</v>
      </c>
      <c r="E57" s="294">
        <v>1.39</v>
      </c>
      <c r="F57" s="294"/>
      <c r="G57" s="294"/>
      <c r="H57" s="294">
        <v>0.05</v>
      </c>
      <c r="I57" s="294">
        <v>5</v>
      </c>
      <c r="J57" s="395" t="s">
        <v>943</v>
      </c>
    </row>
    <row r="58" spans="1:10" ht="131.25" customHeight="1" x14ac:dyDescent="0.25">
      <c r="A58" s="294">
        <v>52</v>
      </c>
      <c r="B58" s="395" t="s">
        <v>151</v>
      </c>
      <c r="C58" s="395" t="s">
        <v>944</v>
      </c>
      <c r="D58" s="294">
        <v>1.86</v>
      </c>
      <c r="E58" s="294">
        <v>1.86</v>
      </c>
      <c r="F58" s="294"/>
      <c r="G58" s="294"/>
      <c r="H58" s="294"/>
      <c r="I58" s="294">
        <v>6</v>
      </c>
      <c r="J58" s="395" t="s">
        <v>943</v>
      </c>
    </row>
    <row r="59" spans="1:10" ht="106.5" customHeight="1" x14ac:dyDescent="0.25">
      <c r="A59" s="294">
        <v>53</v>
      </c>
      <c r="B59" s="395" t="s">
        <v>151</v>
      </c>
      <c r="C59" s="395" t="s">
        <v>945</v>
      </c>
      <c r="D59" s="294">
        <v>1.66</v>
      </c>
      <c r="E59" s="294">
        <v>1.55</v>
      </c>
      <c r="F59" s="294"/>
      <c r="G59" s="294"/>
      <c r="H59" s="294">
        <v>0.11</v>
      </c>
      <c r="I59" s="294">
        <v>6</v>
      </c>
      <c r="J59" s="395"/>
    </row>
    <row r="60" spans="1:10" ht="88.5" customHeight="1" x14ac:dyDescent="0.25">
      <c r="A60" s="294">
        <v>54</v>
      </c>
      <c r="B60" s="395" t="s">
        <v>151</v>
      </c>
      <c r="C60" s="395" t="s">
        <v>946</v>
      </c>
      <c r="D60" s="294">
        <v>1.41</v>
      </c>
      <c r="E60" s="294">
        <v>1.1100000000000001</v>
      </c>
      <c r="F60" s="294"/>
      <c r="G60" s="294"/>
      <c r="H60" s="294">
        <v>0.3</v>
      </c>
      <c r="I60" s="294">
        <v>7</v>
      </c>
      <c r="J60" s="395" t="s">
        <v>943</v>
      </c>
    </row>
    <row r="61" spans="1:10" ht="73.5" customHeight="1" x14ac:dyDescent="0.25">
      <c r="A61" s="609">
        <v>55</v>
      </c>
      <c r="B61" s="610" t="s">
        <v>151</v>
      </c>
      <c r="C61" s="395" t="s">
        <v>947</v>
      </c>
      <c r="D61" s="294">
        <v>0.8</v>
      </c>
      <c r="E61" s="294">
        <v>0.77</v>
      </c>
      <c r="F61" s="294"/>
      <c r="G61" s="294"/>
      <c r="H61" s="294">
        <v>0.03</v>
      </c>
      <c r="I61" s="294">
        <v>4</v>
      </c>
      <c r="J61" s="395" t="s">
        <v>948</v>
      </c>
    </row>
    <row r="62" spans="1:10" ht="55.5" customHeight="1" x14ac:dyDescent="0.25">
      <c r="A62" s="609"/>
      <c r="B62" s="610"/>
      <c r="C62" s="395" t="s">
        <v>949</v>
      </c>
      <c r="D62" s="294">
        <v>0.2</v>
      </c>
      <c r="E62" s="294">
        <v>0.2</v>
      </c>
      <c r="F62" s="294"/>
      <c r="G62" s="294"/>
      <c r="H62" s="294"/>
      <c r="I62" s="294">
        <v>4</v>
      </c>
      <c r="J62" s="395" t="s">
        <v>948</v>
      </c>
    </row>
    <row r="63" spans="1:10" ht="47.25" x14ac:dyDescent="0.25">
      <c r="A63" s="609"/>
      <c r="B63" s="610"/>
      <c r="C63" s="395" t="s">
        <v>950</v>
      </c>
      <c r="D63" s="294">
        <v>0.3</v>
      </c>
      <c r="E63" s="294">
        <v>0.3</v>
      </c>
      <c r="F63" s="294"/>
      <c r="G63" s="294"/>
      <c r="H63" s="294"/>
      <c r="I63" s="294">
        <v>4</v>
      </c>
      <c r="J63" s="395" t="s">
        <v>948</v>
      </c>
    </row>
    <row r="64" spans="1:10" ht="31.5" x14ac:dyDescent="0.25">
      <c r="A64" s="294">
        <v>56</v>
      </c>
      <c r="B64" s="395" t="s">
        <v>951</v>
      </c>
      <c r="C64" s="395" t="s">
        <v>852</v>
      </c>
      <c r="D64" s="294">
        <v>0.3</v>
      </c>
      <c r="E64" s="294">
        <v>0.3</v>
      </c>
      <c r="F64" s="294"/>
      <c r="G64" s="294"/>
      <c r="H64" s="294"/>
      <c r="I64" s="294">
        <v>4</v>
      </c>
      <c r="J64" s="395" t="s">
        <v>948</v>
      </c>
    </row>
    <row r="65" spans="1:10" ht="41.25" customHeight="1" x14ac:dyDescent="0.25">
      <c r="A65" s="609">
        <v>57</v>
      </c>
      <c r="B65" s="610" t="s">
        <v>151</v>
      </c>
      <c r="C65" s="395" t="s">
        <v>952</v>
      </c>
      <c r="D65" s="294">
        <v>0.3</v>
      </c>
      <c r="E65" s="294">
        <v>0.3</v>
      </c>
      <c r="F65" s="294"/>
      <c r="G65" s="294"/>
      <c r="H65" s="294"/>
      <c r="I65" s="294">
        <v>5</v>
      </c>
      <c r="J65" s="395" t="s">
        <v>953</v>
      </c>
    </row>
    <row r="66" spans="1:10" ht="41.25" customHeight="1" x14ac:dyDescent="0.25">
      <c r="A66" s="609"/>
      <c r="B66" s="610"/>
      <c r="C66" s="395" t="s">
        <v>954</v>
      </c>
      <c r="D66" s="294">
        <v>0.32</v>
      </c>
      <c r="E66" s="294">
        <v>0.32</v>
      </c>
      <c r="F66" s="294"/>
      <c r="G66" s="294"/>
      <c r="H66" s="294"/>
      <c r="I66" s="294">
        <v>5</v>
      </c>
      <c r="J66" s="395" t="s">
        <v>955</v>
      </c>
    </row>
    <row r="67" spans="1:10" ht="41.25" customHeight="1" x14ac:dyDescent="0.25">
      <c r="A67" s="609"/>
      <c r="B67" s="610"/>
      <c r="C67" s="395" t="s">
        <v>956</v>
      </c>
      <c r="D67" s="294">
        <v>0.37</v>
      </c>
      <c r="E67" s="294">
        <v>0.37</v>
      </c>
      <c r="F67" s="294"/>
      <c r="G67" s="294"/>
      <c r="H67" s="294"/>
      <c r="I67" s="294">
        <v>5</v>
      </c>
      <c r="J67" s="395" t="s">
        <v>955</v>
      </c>
    </row>
    <row r="68" spans="1:10" ht="41.25" customHeight="1" x14ac:dyDescent="0.25">
      <c r="A68" s="609"/>
      <c r="B68" s="610"/>
      <c r="C68" s="395" t="s">
        <v>957</v>
      </c>
      <c r="D68" s="294">
        <v>0.04</v>
      </c>
      <c r="E68" s="294">
        <v>0.04</v>
      </c>
      <c r="F68" s="294"/>
      <c r="G68" s="294"/>
      <c r="H68" s="294"/>
      <c r="I68" s="294">
        <v>5</v>
      </c>
      <c r="J68" s="395" t="s">
        <v>955</v>
      </c>
    </row>
    <row r="69" spans="1:10" ht="41.25" customHeight="1" x14ac:dyDescent="0.25">
      <c r="A69" s="294">
        <v>58</v>
      </c>
      <c r="B69" s="395" t="s">
        <v>151</v>
      </c>
      <c r="C69" s="395" t="s">
        <v>958</v>
      </c>
      <c r="D69" s="294">
        <v>0.5</v>
      </c>
      <c r="E69" s="294">
        <v>0.5</v>
      </c>
      <c r="F69" s="294"/>
      <c r="G69" s="294"/>
      <c r="H69" s="294"/>
      <c r="I69" s="294">
        <v>4</v>
      </c>
      <c r="J69" s="395" t="s">
        <v>955</v>
      </c>
    </row>
    <row r="70" spans="1:10" ht="41.25" customHeight="1" x14ac:dyDescent="0.25">
      <c r="A70" s="609">
        <v>59</v>
      </c>
      <c r="B70" s="610" t="s">
        <v>151</v>
      </c>
      <c r="C70" s="395" t="s">
        <v>959</v>
      </c>
      <c r="D70" s="294">
        <v>0.2</v>
      </c>
      <c r="E70" s="294">
        <v>0.2</v>
      </c>
      <c r="F70" s="294"/>
      <c r="G70" s="294"/>
      <c r="H70" s="294"/>
      <c r="I70" s="294">
        <v>4</v>
      </c>
      <c r="J70" s="395" t="s">
        <v>955</v>
      </c>
    </row>
    <row r="71" spans="1:10" ht="42" customHeight="1" x14ac:dyDescent="0.25">
      <c r="A71" s="609"/>
      <c r="B71" s="610"/>
      <c r="C71" s="395" t="s">
        <v>960</v>
      </c>
      <c r="D71" s="294">
        <v>0.2</v>
      </c>
      <c r="E71" s="294">
        <v>0.2</v>
      </c>
      <c r="F71" s="294"/>
      <c r="G71" s="294"/>
      <c r="H71" s="294"/>
      <c r="I71" s="294">
        <v>4</v>
      </c>
      <c r="J71" s="395" t="s">
        <v>953</v>
      </c>
    </row>
    <row r="72" spans="1:10" ht="57.75" customHeight="1" x14ac:dyDescent="0.25">
      <c r="A72" s="609">
        <v>60</v>
      </c>
      <c r="B72" s="610" t="s">
        <v>151</v>
      </c>
      <c r="C72" s="395" t="s">
        <v>961</v>
      </c>
      <c r="D72" s="294">
        <v>0.5</v>
      </c>
      <c r="E72" s="294">
        <v>0.5</v>
      </c>
      <c r="F72" s="294"/>
      <c r="G72" s="294"/>
      <c r="H72" s="294"/>
      <c r="I72" s="294">
        <v>3</v>
      </c>
      <c r="J72" s="395" t="s">
        <v>962</v>
      </c>
    </row>
    <row r="73" spans="1:10" ht="36" customHeight="1" x14ac:dyDescent="0.25">
      <c r="A73" s="609"/>
      <c r="B73" s="610"/>
      <c r="C73" s="395" t="s">
        <v>963</v>
      </c>
      <c r="D73" s="294">
        <v>0.22</v>
      </c>
      <c r="E73" s="294">
        <v>0.08</v>
      </c>
      <c r="F73" s="294"/>
      <c r="G73" s="294"/>
      <c r="H73" s="294">
        <v>0.14000000000000001</v>
      </c>
      <c r="I73" s="294">
        <v>3</v>
      </c>
      <c r="J73" s="395" t="s">
        <v>955</v>
      </c>
    </row>
    <row r="74" spans="1:10" ht="47.25" x14ac:dyDescent="0.25">
      <c r="A74" s="609">
        <v>61</v>
      </c>
      <c r="B74" s="610" t="s">
        <v>151</v>
      </c>
      <c r="C74" s="395" t="s">
        <v>964</v>
      </c>
      <c r="D74" s="294">
        <v>0.12</v>
      </c>
      <c r="E74" s="294">
        <v>0.12</v>
      </c>
      <c r="F74" s="294"/>
      <c r="G74" s="294"/>
      <c r="H74" s="294"/>
      <c r="I74" s="294">
        <v>4</v>
      </c>
      <c r="J74" s="395" t="s">
        <v>965</v>
      </c>
    </row>
    <row r="75" spans="1:10" ht="47.25" x14ac:dyDescent="0.25">
      <c r="A75" s="609"/>
      <c r="B75" s="610"/>
      <c r="C75" s="395" t="s">
        <v>966</v>
      </c>
      <c r="D75" s="294">
        <v>0.4</v>
      </c>
      <c r="E75" s="294">
        <v>0.24</v>
      </c>
      <c r="F75" s="294"/>
      <c r="G75" s="294"/>
      <c r="H75" s="294">
        <v>0.16</v>
      </c>
      <c r="I75" s="294">
        <v>4</v>
      </c>
      <c r="J75" s="395" t="s">
        <v>965</v>
      </c>
    </row>
    <row r="76" spans="1:10" ht="47.25" x14ac:dyDescent="0.25">
      <c r="A76" s="609"/>
      <c r="B76" s="610"/>
      <c r="C76" s="395" t="s">
        <v>966</v>
      </c>
      <c r="D76" s="294">
        <v>0.05</v>
      </c>
      <c r="E76" s="294">
        <v>0.05</v>
      </c>
      <c r="F76" s="294"/>
      <c r="G76" s="294"/>
      <c r="H76" s="294"/>
      <c r="I76" s="294">
        <v>5</v>
      </c>
      <c r="J76" s="395" t="s">
        <v>965</v>
      </c>
    </row>
    <row r="77" spans="1:10" ht="47.25" x14ac:dyDescent="0.25">
      <c r="A77" s="609">
        <v>62</v>
      </c>
      <c r="B77" s="610" t="s">
        <v>151</v>
      </c>
      <c r="C77" s="395" t="s">
        <v>967</v>
      </c>
      <c r="D77" s="294">
        <v>0.15</v>
      </c>
      <c r="E77" s="294">
        <v>0.15</v>
      </c>
      <c r="F77" s="294"/>
      <c r="G77" s="294"/>
      <c r="H77" s="294"/>
      <c r="I77" s="294">
        <v>5</v>
      </c>
      <c r="J77" s="395" t="s">
        <v>965</v>
      </c>
    </row>
    <row r="78" spans="1:10" ht="47.25" x14ac:dyDescent="0.25">
      <c r="A78" s="609"/>
      <c r="B78" s="610"/>
      <c r="C78" s="395" t="s">
        <v>968</v>
      </c>
      <c r="D78" s="294">
        <v>0.1</v>
      </c>
      <c r="E78" s="294">
        <v>0.1</v>
      </c>
      <c r="F78" s="294"/>
      <c r="G78" s="294"/>
      <c r="H78" s="294"/>
      <c r="I78" s="294">
        <v>5</v>
      </c>
      <c r="J78" s="395" t="s">
        <v>965</v>
      </c>
    </row>
    <row r="79" spans="1:10" ht="47.25" x14ac:dyDescent="0.25">
      <c r="A79" s="609">
        <v>63</v>
      </c>
      <c r="B79" s="610" t="s">
        <v>151</v>
      </c>
      <c r="C79" s="395" t="s">
        <v>969</v>
      </c>
      <c r="D79" s="294">
        <v>7.0000000000000007E-2</v>
      </c>
      <c r="E79" s="294">
        <v>7.0000000000000007E-2</v>
      </c>
      <c r="F79" s="294"/>
      <c r="G79" s="294"/>
      <c r="H79" s="294"/>
      <c r="I79" s="294">
        <v>6</v>
      </c>
      <c r="J79" s="395" t="s">
        <v>965</v>
      </c>
    </row>
    <row r="80" spans="1:10" ht="47.25" x14ac:dyDescent="0.25">
      <c r="A80" s="609"/>
      <c r="B80" s="610"/>
      <c r="C80" s="395" t="s">
        <v>970</v>
      </c>
      <c r="D80" s="294">
        <v>7.0000000000000007E-2</v>
      </c>
      <c r="E80" s="294">
        <v>7.0000000000000007E-2</v>
      </c>
      <c r="F80" s="294"/>
      <c r="G80" s="294"/>
      <c r="H80" s="294"/>
      <c r="I80" s="294">
        <v>6</v>
      </c>
      <c r="J80" s="395" t="s">
        <v>965</v>
      </c>
    </row>
    <row r="81" spans="1:10" ht="59.25" customHeight="1" x14ac:dyDescent="0.25">
      <c r="A81" s="294">
        <v>64</v>
      </c>
      <c r="B81" s="395" t="s">
        <v>151</v>
      </c>
      <c r="C81" s="395" t="s">
        <v>971</v>
      </c>
      <c r="D81" s="294">
        <v>0.68</v>
      </c>
      <c r="E81" s="294">
        <v>0.68</v>
      </c>
      <c r="F81" s="294"/>
      <c r="G81" s="294"/>
      <c r="H81" s="294"/>
      <c r="I81" s="294">
        <v>6</v>
      </c>
      <c r="J81" s="395" t="s">
        <v>965</v>
      </c>
    </row>
    <row r="82" spans="1:10" ht="56.25" customHeight="1" x14ac:dyDescent="0.25">
      <c r="A82" s="609">
        <v>65</v>
      </c>
      <c r="B82" s="610" t="s">
        <v>151</v>
      </c>
      <c r="C82" s="395" t="s">
        <v>972</v>
      </c>
      <c r="D82" s="294">
        <v>1</v>
      </c>
      <c r="E82" s="294">
        <v>0.9</v>
      </c>
      <c r="F82" s="294"/>
      <c r="G82" s="294"/>
      <c r="H82" s="294">
        <v>0.1</v>
      </c>
      <c r="I82" s="294">
        <v>6</v>
      </c>
      <c r="J82" s="395" t="s">
        <v>965</v>
      </c>
    </row>
    <row r="83" spans="1:10" ht="47.25" x14ac:dyDescent="0.25">
      <c r="A83" s="609"/>
      <c r="B83" s="610"/>
      <c r="C83" s="395" t="s">
        <v>973</v>
      </c>
      <c r="D83" s="294">
        <v>0.1</v>
      </c>
      <c r="E83" s="294">
        <v>0.1</v>
      </c>
      <c r="F83" s="294"/>
      <c r="G83" s="294"/>
      <c r="H83" s="294"/>
      <c r="I83" s="294">
        <v>6</v>
      </c>
      <c r="J83" s="395" t="s">
        <v>965</v>
      </c>
    </row>
    <row r="84" spans="1:10" ht="57" customHeight="1" x14ac:dyDescent="0.25">
      <c r="A84" s="609"/>
      <c r="B84" s="610"/>
      <c r="C84" s="395" t="s">
        <v>974</v>
      </c>
      <c r="D84" s="294">
        <v>0.1</v>
      </c>
      <c r="E84" s="294"/>
      <c r="F84" s="294"/>
      <c r="G84" s="294"/>
      <c r="H84" s="294">
        <v>0.1</v>
      </c>
      <c r="I84" s="294">
        <v>6</v>
      </c>
      <c r="J84" s="395" t="s">
        <v>965</v>
      </c>
    </row>
    <row r="85" spans="1:10" ht="63.75" customHeight="1" x14ac:dyDescent="0.25">
      <c r="A85" s="609"/>
      <c r="B85" s="610"/>
      <c r="C85" s="395" t="s">
        <v>975</v>
      </c>
      <c r="D85" s="294">
        <v>0.1</v>
      </c>
      <c r="E85" s="294">
        <v>0.1</v>
      </c>
      <c r="F85" s="294"/>
      <c r="G85" s="294"/>
      <c r="H85" s="294"/>
      <c r="I85" s="294">
        <v>7</v>
      </c>
      <c r="J85" s="395" t="s">
        <v>965</v>
      </c>
    </row>
    <row r="86" spans="1:10" ht="47.25" x14ac:dyDescent="0.25">
      <c r="A86" s="609">
        <v>66</v>
      </c>
      <c r="B86" s="610" t="s">
        <v>151</v>
      </c>
      <c r="C86" s="395" t="s">
        <v>976</v>
      </c>
      <c r="D86" s="294">
        <v>0.32</v>
      </c>
      <c r="E86" s="294">
        <v>0.32</v>
      </c>
      <c r="F86" s="294"/>
      <c r="G86" s="294"/>
      <c r="H86" s="294"/>
      <c r="I86" s="294">
        <v>5</v>
      </c>
      <c r="J86" s="395" t="s">
        <v>965</v>
      </c>
    </row>
    <row r="87" spans="1:10" ht="54" customHeight="1" x14ac:dyDescent="0.25">
      <c r="A87" s="609"/>
      <c r="B87" s="610"/>
      <c r="C87" s="395" t="s">
        <v>977</v>
      </c>
      <c r="D87" s="294">
        <v>0.5</v>
      </c>
      <c r="E87" s="294">
        <v>0.5</v>
      </c>
      <c r="F87" s="294"/>
      <c r="G87" s="294"/>
      <c r="H87" s="294"/>
      <c r="I87" s="294">
        <v>4</v>
      </c>
      <c r="J87" s="395" t="s">
        <v>965</v>
      </c>
    </row>
    <row r="88" spans="1:10" ht="60.75" customHeight="1" x14ac:dyDescent="0.25">
      <c r="A88" s="609"/>
      <c r="B88" s="610"/>
      <c r="C88" s="395" t="s">
        <v>978</v>
      </c>
      <c r="D88" s="294">
        <v>0.5</v>
      </c>
      <c r="E88" s="294">
        <v>0.5</v>
      </c>
      <c r="F88" s="294"/>
      <c r="G88" s="294"/>
      <c r="H88" s="294"/>
      <c r="I88" s="294">
        <v>4</v>
      </c>
      <c r="J88" s="395" t="s">
        <v>965</v>
      </c>
    </row>
    <row r="89" spans="1:10" ht="47.25" x14ac:dyDescent="0.25">
      <c r="A89" s="294">
        <v>67</v>
      </c>
      <c r="B89" s="395" t="s">
        <v>573</v>
      </c>
      <c r="C89" s="395" t="s">
        <v>979</v>
      </c>
      <c r="D89" s="294">
        <v>1.38</v>
      </c>
      <c r="E89" s="294">
        <v>1.32</v>
      </c>
      <c r="F89" s="294"/>
      <c r="G89" s="294"/>
      <c r="H89" s="294">
        <v>0.06</v>
      </c>
      <c r="I89" s="294">
        <v>4</v>
      </c>
      <c r="J89" s="395" t="s">
        <v>965</v>
      </c>
    </row>
    <row r="90" spans="1:10" ht="101.25" customHeight="1" x14ac:dyDescent="0.25">
      <c r="A90" s="609">
        <v>68</v>
      </c>
      <c r="B90" s="610" t="s">
        <v>151</v>
      </c>
      <c r="C90" s="395" t="s">
        <v>980</v>
      </c>
      <c r="D90" s="294">
        <v>1</v>
      </c>
      <c r="E90" s="294">
        <v>0.6</v>
      </c>
      <c r="F90" s="294"/>
      <c r="G90" s="294"/>
      <c r="H90" s="294">
        <v>0.4</v>
      </c>
      <c r="I90" s="294">
        <v>4</v>
      </c>
      <c r="J90" s="395" t="s">
        <v>965</v>
      </c>
    </row>
    <row r="91" spans="1:10" ht="47.25" x14ac:dyDescent="0.25">
      <c r="A91" s="609"/>
      <c r="B91" s="610"/>
      <c r="C91" s="395" t="s">
        <v>981</v>
      </c>
      <c r="D91" s="294">
        <v>0.5</v>
      </c>
      <c r="E91" s="294">
        <v>0.1</v>
      </c>
      <c r="F91" s="294"/>
      <c r="G91" s="294"/>
      <c r="H91" s="294">
        <v>0.4</v>
      </c>
      <c r="I91" s="294">
        <v>4</v>
      </c>
      <c r="J91" s="395" t="s">
        <v>965</v>
      </c>
    </row>
    <row r="92" spans="1:10" ht="116.25" customHeight="1" x14ac:dyDescent="0.25">
      <c r="A92" s="609">
        <v>69</v>
      </c>
      <c r="B92" s="610" t="s">
        <v>151</v>
      </c>
      <c r="C92" s="395" t="s">
        <v>982</v>
      </c>
      <c r="D92" s="294">
        <v>0.8</v>
      </c>
      <c r="E92" s="294">
        <v>0.2</v>
      </c>
      <c r="F92" s="294"/>
      <c r="G92" s="294"/>
      <c r="H92" s="294">
        <v>0.6</v>
      </c>
      <c r="I92" s="294">
        <v>5</v>
      </c>
      <c r="J92" s="395" t="s">
        <v>965</v>
      </c>
    </row>
    <row r="93" spans="1:10" ht="69" customHeight="1" x14ac:dyDescent="0.25">
      <c r="A93" s="609"/>
      <c r="B93" s="610"/>
      <c r="C93" s="395" t="s">
        <v>983</v>
      </c>
      <c r="D93" s="294">
        <v>0.63</v>
      </c>
      <c r="E93" s="294">
        <v>0.03</v>
      </c>
      <c r="F93" s="294"/>
      <c r="G93" s="294"/>
      <c r="H93" s="294">
        <v>0.6</v>
      </c>
      <c r="I93" s="294">
        <v>5</v>
      </c>
      <c r="J93" s="395" t="s">
        <v>965</v>
      </c>
    </row>
    <row r="94" spans="1:10" ht="52.5" customHeight="1" x14ac:dyDescent="0.25">
      <c r="A94" s="609"/>
      <c r="B94" s="610"/>
      <c r="C94" s="395" t="s">
        <v>984</v>
      </c>
      <c r="D94" s="294">
        <v>0.2</v>
      </c>
      <c r="E94" s="294">
        <v>0.1</v>
      </c>
      <c r="F94" s="294"/>
      <c r="G94" s="294"/>
      <c r="H94" s="294">
        <v>0.1</v>
      </c>
      <c r="I94" s="294">
        <v>5</v>
      </c>
      <c r="J94" s="395" t="s">
        <v>965</v>
      </c>
    </row>
    <row r="95" spans="1:10" ht="79.5" customHeight="1" x14ac:dyDescent="0.25">
      <c r="A95" s="609"/>
      <c r="B95" s="610"/>
      <c r="C95" s="395" t="s">
        <v>985</v>
      </c>
      <c r="D95" s="294">
        <v>0.6</v>
      </c>
      <c r="E95" s="294">
        <v>0.1</v>
      </c>
      <c r="F95" s="294"/>
      <c r="G95" s="294"/>
      <c r="H95" s="294">
        <v>0.5</v>
      </c>
      <c r="I95" s="294">
        <v>5</v>
      </c>
      <c r="J95" s="395" t="s">
        <v>965</v>
      </c>
    </row>
    <row r="96" spans="1:10" ht="85.5" customHeight="1" x14ac:dyDescent="0.25">
      <c r="A96" s="294">
        <v>70</v>
      </c>
      <c r="B96" s="395" t="s">
        <v>986</v>
      </c>
      <c r="C96" s="395" t="s">
        <v>987</v>
      </c>
      <c r="D96" s="294">
        <v>24.35</v>
      </c>
      <c r="E96" s="294">
        <v>24.35</v>
      </c>
      <c r="F96" s="294"/>
      <c r="G96" s="294"/>
      <c r="H96" s="294"/>
      <c r="I96" s="294">
        <v>6</v>
      </c>
      <c r="J96" s="395" t="s">
        <v>988</v>
      </c>
    </row>
    <row r="97" spans="1:10" ht="71.25" customHeight="1" x14ac:dyDescent="0.25">
      <c r="A97" s="294">
        <v>71</v>
      </c>
      <c r="B97" s="395" t="s">
        <v>151</v>
      </c>
      <c r="C97" s="395" t="s">
        <v>989</v>
      </c>
      <c r="D97" s="294">
        <v>0.4</v>
      </c>
      <c r="E97" s="294">
        <v>0.2</v>
      </c>
      <c r="F97" s="294"/>
      <c r="G97" s="294"/>
      <c r="H97" s="294">
        <v>0.2</v>
      </c>
      <c r="I97" s="294">
        <v>5</v>
      </c>
      <c r="J97" s="395" t="s">
        <v>990</v>
      </c>
    </row>
    <row r="98" spans="1:10" ht="84" customHeight="1" x14ac:dyDescent="0.25">
      <c r="A98" s="294">
        <v>72</v>
      </c>
      <c r="B98" s="395" t="s">
        <v>151</v>
      </c>
      <c r="C98" s="395" t="s">
        <v>991</v>
      </c>
      <c r="D98" s="294">
        <v>0.7</v>
      </c>
      <c r="E98" s="294">
        <v>0.3</v>
      </c>
      <c r="F98" s="294"/>
      <c r="G98" s="294"/>
      <c r="H98" s="294">
        <v>0.4</v>
      </c>
      <c r="I98" s="294">
        <v>5</v>
      </c>
      <c r="J98" s="395" t="s">
        <v>990</v>
      </c>
    </row>
    <row r="99" spans="1:10" ht="53.25" customHeight="1" x14ac:dyDescent="0.25">
      <c r="A99" s="294">
        <v>73</v>
      </c>
      <c r="B99" s="395" t="s">
        <v>151</v>
      </c>
      <c r="C99" s="395" t="s">
        <v>992</v>
      </c>
      <c r="D99" s="294">
        <v>0.3</v>
      </c>
      <c r="E99" s="294">
        <v>0.2</v>
      </c>
      <c r="F99" s="294"/>
      <c r="G99" s="294"/>
      <c r="H99" s="294">
        <v>0.1</v>
      </c>
      <c r="I99" s="294">
        <v>5</v>
      </c>
      <c r="J99" s="395" t="s">
        <v>990</v>
      </c>
    </row>
    <row r="100" spans="1:10" ht="56.25" customHeight="1" x14ac:dyDescent="0.25">
      <c r="A100" s="609">
        <v>74</v>
      </c>
      <c r="B100" s="610" t="s">
        <v>151</v>
      </c>
      <c r="C100" s="395" t="s">
        <v>993</v>
      </c>
      <c r="D100" s="294">
        <v>0.13</v>
      </c>
      <c r="E100" s="294">
        <v>0.13</v>
      </c>
      <c r="F100" s="294"/>
      <c r="G100" s="294"/>
      <c r="H100" s="294"/>
      <c r="I100" s="294">
        <v>6</v>
      </c>
      <c r="J100" s="395" t="s">
        <v>990</v>
      </c>
    </row>
    <row r="101" spans="1:10" ht="54" customHeight="1" x14ac:dyDescent="0.25">
      <c r="A101" s="609"/>
      <c r="B101" s="610"/>
      <c r="C101" s="395" t="s">
        <v>994</v>
      </c>
      <c r="D101" s="294">
        <v>0.4</v>
      </c>
      <c r="E101" s="294">
        <v>0.4</v>
      </c>
      <c r="F101" s="294"/>
      <c r="G101" s="294"/>
      <c r="H101" s="294"/>
      <c r="I101" s="294">
        <v>7</v>
      </c>
      <c r="J101" s="395" t="s">
        <v>990</v>
      </c>
    </row>
    <row r="102" spans="1:10" ht="54" customHeight="1" x14ac:dyDescent="0.25">
      <c r="A102" s="609">
        <v>75</v>
      </c>
      <c r="B102" s="610" t="s">
        <v>151</v>
      </c>
      <c r="C102" s="395" t="s">
        <v>936</v>
      </c>
      <c r="D102" s="294">
        <v>0.02</v>
      </c>
      <c r="E102" s="294">
        <v>0.01</v>
      </c>
      <c r="F102" s="294"/>
      <c r="G102" s="294"/>
      <c r="H102" s="294">
        <v>0.01</v>
      </c>
      <c r="I102" s="294">
        <v>6</v>
      </c>
      <c r="J102" s="395" t="s">
        <v>990</v>
      </c>
    </row>
    <row r="103" spans="1:10" ht="52.5" customHeight="1" x14ac:dyDescent="0.25">
      <c r="A103" s="609"/>
      <c r="B103" s="610"/>
      <c r="C103" s="395" t="s">
        <v>995</v>
      </c>
      <c r="D103" s="294">
        <v>7.0000000000000007E-2</v>
      </c>
      <c r="E103" s="294">
        <v>7.0000000000000007E-2</v>
      </c>
      <c r="F103" s="294"/>
      <c r="G103" s="294"/>
      <c r="H103" s="294"/>
      <c r="I103" s="294">
        <v>7</v>
      </c>
      <c r="J103" s="395" t="s">
        <v>990</v>
      </c>
    </row>
    <row r="104" spans="1:10" ht="103.5" customHeight="1" x14ac:dyDescent="0.25">
      <c r="A104" s="294">
        <v>78</v>
      </c>
      <c r="B104" s="395" t="s">
        <v>151</v>
      </c>
      <c r="C104" s="395" t="s">
        <v>996</v>
      </c>
      <c r="D104" s="294">
        <v>0.24</v>
      </c>
      <c r="E104" s="294">
        <v>0.17</v>
      </c>
      <c r="F104" s="294"/>
      <c r="G104" s="294"/>
      <c r="H104" s="294">
        <v>7.0000000000000007E-2</v>
      </c>
      <c r="I104" s="294">
        <v>5</v>
      </c>
      <c r="J104" s="395" t="s">
        <v>990</v>
      </c>
    </row>
    <row r="105" spans="1:10" ht="105.75" customHeight="1" x14ac:dyDescent="0.25">
      <c r="A105" s="294">
        <v>77</v>
      </c>
      <c r="B105" s="395" t="s">
        <v>151</v>
      </c>
      <c r="C105" s="395" t="s">
        <v>997</v>
      </c>
      <c r="D105" s="294">
        <v>0.4</v>
      </c>
      <c r="E105" s="294">
        <v>0.4</v>
      </c>
      <c r="F105" s="294"/>
      <c r="G105" s="294"/>
      <c r="H105" s="294"/>
      <c r="I105" s="294">
        <v>5</v>
      </c>
      <c r="J105" s="395" t="s">
        <v>965</v>
      </c>
    </row>
    <row r="106" spans="1:10" ht="72.75" customHeight="1" x14ac:dyDescent="0.25">
      <c r="A106" s="294">
        <v>78</v>
      </c>
      <c r="B106" s="395" t="s">
        <v>151</v>
      </c>
      <c r="C106" s="395" t="s">
        <v>998</v>
      </c>
      <c r="D106" s="294">
        <v>0.2</v>
      </c>
      <c r="E106" s="294">
        <v>0.2</v>
      </c>
      <c r="F106" s="294"/>
      <c r="G106" s="294"/>
      <c r="H106" s="294"/>
      <c r="I106" s="294">
        <v>6</v>
      </c>
      <c r="J106" s="395" t="s">
        <v>965</v>
      </c>
    </row>
    <row r="107" spans="1:10" ht="52.5" customHeight="1" x14ac:dyDescent="0.25">
      <c r="A107" s="294">
        <v>79</v>
      </c>
      <c r="B107" s="395" t="s">
        <v>642</v>
      </c>
      <c r="C107" s="395" t="s">
        <v>999</v>
      </c>
      <c r="D107" s="294">
        <v>0.7</v>
      </c>
      <c r="E107" s="294">
        <v>0.7</v>
      </c>
      <c r="F107" s="294"/>
      <c r="G107" s="294"/>
      <c r="H107" s="294"/>
      <c r="I107" s="294">
        <v>3</v>
      </c>
      <c r="J107" s="395" t="s">
        <v>955</v>
      </c>
    </row>
    <row r="108" spans="1:10" ht="52.5" customHeight="1" x14ac:dyDescent="0.25">
      <c r="A108" s="294">
        <v>80</v>
      </c>
      <c r="B108" s="395" t="s">
        <v>1000</v>
      </c>
      <c r="C108" s="395" t="s">
        <v>1001</v>
      </c>
      <c r="D108" s="294">
        <v>0.1</v>
      </c>
      <c r="E108" s="294">
        <v>0.1</v>
      </c>
      <c r="F108" s="294"/>
      <c r="G108" s="294"/>
      <c r="H108" s="294"/>
      <c r="I108" s="294">
        <v>3</v>
      </c>
      <c r="J108" s="395" t="s">
        <v>955</v>
      </c>
    </row>
    <row r="109" spans="1:10" ht="52.5" customHeight="1" x14ac:dyDescent="0.25">
      <c r="A109" s="294">
        <v>81</v>
      </c>
      <c r="B109" s="395" t="s">
        <v>642</v>
      </c>
      <c r="C109" s="395" t="s">
        <v>1002</v>
      </c>
      <c r="D109" s="294">
        <v>1</v>
      </c>
      <c r="E109" s="294">
        <v>1</v>
      </c>
      <c r="F109" s="294"/>
      <c r="G109" s="294"/>
      <c r="H109" s="294"/>
      <c r="I109" s="294">
        <v>3</v>
      </c>
      <c r="J109" s="395" t="s">
        <v>955</v>
      </c>
    </row>
    <row r="110" spans="1:10" ht="52.5" customHeight="1" x14ac:dyDescent="0.25">
      <c r="A110" s="294">
        <v>82</v>
      </c>
      <c r="B110" s="395" t="s">
        <v>642</v>
      </c>
      <c r="C110" s="395" t="s">
        <v>1003</v>
      </c>
      <c r="D110" s="294">
        <v>0.4</v>
      </c>
      <c r="E110" s="294">
        <v>0.4</v>
      </c>
      <c r="F110" s="294"/>
      <c r="G110" s="294"/>
      <c r="H110" s="294"/>
      <c r="I110" s="294">
        <v>3</v>
      </c>
      <c r="J110" s="395" t="s">
        <v>955</v>
      </c>
    </row>
    <row r="111" spans="1:10" ht="52.5" customHeight="1" x14ac:dyDescent="0.25">
      <c r="A111" s="294">
        <v>83</v>
      </c>
      <c r="B111" s="395" t="s">
        <v>642</v>
      </c>
      <c r="C111" s="395" t="s">
        <v>1004</v>
      </c>
      <c r="D111" s="294">
        <v>0.5</v>
      </c>
      <c r="E111" s="294">
        <v>0.5</v>
      </c>
      <c r="F111" s="294"/>
      <c r="G111" s="294"/>
      <c r="H111" s="294"/>
      <c r="I111" s="294">
        <v>3</v>
      </c>
      <c r="J111" s="395" t="s">
        <v>955</v>
      </c>
    </row>
    <row r="112" spans="1:10" ht="52.5" customHeight="1" x14ac:dyDescent="0.25">
      <c r="A112" s="294">
        <v>84</v>
      </c>
      <c r="B112" s="395" t="s">
        <v>1005</v>
      </c>
      <c r="C112" s="395" t="s">
        <v>883</v>
      </c>
      <c r="D112" s="294">
        <v>20</v>
      </c>
      <c r="E112" s="294">
        <v>15</v>
      </c>
      <c r="F112" s="294"/>
      <c r="G112" s="294"/>
      <c r="H112" s="294">
        <v>5</v>
      </c>
      <c r="I112" s="294">
        <v>4</v>
      </c>
      <c r="J112" s="395" t="s">
        <v>953</v>
      </c>
    </row>
    <row r="113" spans="1:10" ht="52.5" customHeight="1" x14ac:dyDescent="0.25">
      <c r="A113" s="294">
        <v>85</v>
      </c>
      <c r="B113" s="395" t="s">
        <v>1006</v>
      </c>
      <c r="C113" s="395" t="s">
        <v>883</v>
      </c>
      <c r="D113" s="294">
        <v>132.37</v>
      </c>
      <c r="E113" s="294">
        <v>55</v>
      </c>
      <c r="F113" s="294"/>
      <c r="G113" s="294"/>
      <c r="H113" s="294">
        <v>77.37</v>
      </c>
      <c r="I113" s="294">
        <v>4</v>
      </c>
      <c r="J113" s="395" t="s">
        <v>853</v>
      </c>
    </row>
    <row r="114" spans="1:10" ht="52.5" customHeight="1" x14ac:dyDescent="0.25">
      <c r="A114" s="294">
        <v>86</v>
      </c>
      <c r="B114" s="395" t="s">
        <v>642</v>
      </c>
      <c r="C114" s="395" t="s">
        <v>1001</v>
      </c>
      <c r="D114" s="294">
        <v>0.08</v>
      </c>
      <c r="E114" s="294">
        <v>0.08</v>
      </c>
      <c r="F114" s="294"/>
      <c r="G114" s="294"/>
      <c r="H114" s="294"/>
      <c r="I114" s="294">
        <v>4</v>
      </c>
      <c r="J114" s="395" t="s">
        <v>955</v>
      </c>
    </row>
    <row r="115" spans="1:10" ht="52.5" customHeight="1" x14ac:dyDescent="0.25">
      <c r="A115" s="294">
        <v>87</v>
      </c>
      <c r="B115" s="395" t="s">
        <v>1007</v>
      </c>
      <c r="C115" s="395" t="s">
        <v>1008</v>
      </c>
      <c r="D115" s="294">
        <v>4.18</v>
      </c>
      <c r="E115" s="294">
        <v>4.18</v>
      </c>
      <c r="F115" s="294"/>
      <c r="G115" s="294"/>
      <c r="H115" s="294"/>
      <c r="I115" s="294">
        <v>4</v>
      </c>
      <c r="J115" s="395" t="s">
        <v>1009</v>
      </c>
    </row>
    <row r="116" spans="1:10" ht="52.5" customHeight="1" x14ac:dyDescent="0.25">
      <c r="A116" s="294">
        <v>88</v>
      </c>
      <c r="B116" s="395" t="s">
        <v>642</v>
      </c>
      <c r="C116" s="395" t="s">
        <v>1010</v>
      </c>
      <c r="D116" s="294">
        <v>0.12</v>
      </c>
      <c r="E116" s="294">
        <v>0.12</v>
      </c>
      <c r="F116" s="294"/>
      <c r="G116" s="294"/>
      <c r="H116" s="294"/>
      <c r="I116" s="294">
        <v>3</v>
      </c>
      <c r="J116" s="395" t="s">
        <v>955</v>
      </c>
    </row>
    <row r="117" spans="1:10" ht="46.5" customHeight="1" x14ac:dyDescent="0.25">
      <c r="A117" s="294">
        <v>89</v>
      </c>
      <c r="B117" s="395" t="s">
        <v>642</v>
      </c>
      <c r="C117" s="395" t="s">
        <v>1003</v>
      </c>
      <c r="D117" s="294">
        <v>0.25</v>
      </c>
      <c r="E117" s="294">
        <v>0.25</v>
      </c>
      <c r="F117" s="294"/>
      <c r="G117" s="294"/>
      <c r="H117" s="294"/>
      <c r="I117" s="294">
        <v>3</v>
      </c>
      <c r="J117" s="395" t="s">
        <v>955</v>
      </c>
    </row>
    <row r="118" spans="1:10" ht="42" customHeight="1" x14ac:dyDescent="0.25">
      <c r="A118" s="294">
        <v>90</v>
      </c>
      <c r="B118" s="395" t="s">
        <v>642</v>
      </c>
      <c r="C118" s="395" t="s">
        <v>1011</v>
      </c>
      <c r="D118" s="294">
        <v>0.26</v>
      </c>
      <c r="E118" s="294">
        <v>0.26</v>
      </c>
      <c r="F118" s="294"/>
      <c r="G118" s="294"/>
      <c r="H118" s="294"/>
      <c r="I118" s="294">
        <v>3</v>
      </c>
      <c r="J118" s="395" t="s">
        <v>962</v>
      </c>
    </row>
    <row r="119" spans="1:10" ht="42" customHeight="1" x14ac:dyDescent="0.25">
      <c r="A119" s="294">
        <v>91</v>
      </c>
      <c r="B119" s="395" t="s">
        <v>642</v>
      </c>
      <c r="C119" s="395" t="s">
        <v>1012</v>
      </c>
      <c r="D119" s="294">
        <v>0.62</v>
      </c>
      <c r="E119" s="294">
        <v>0.62</v>
      </c>
      <c r="F119" s="294"/>
      <c r="G119" s="294"/>
      <c r="H119" s="294"/>
      <c r="I119" s="294">
        <v>3</v>
      </c>
      <c r="J119" s="395" t="s">
        <v>962</v>
      </c>
    </row>
    <row r="120" spans="1:10" ht="58.5" customHeight="1" x14ac:dyDescent="0.25">
      <c r="A120" s="294">
        <v>92</v>
      </c>
      <c r="B120" s="395" t="s">
        <v>1013</v>
      </c>
      <c r="C120" s="395" t="s">
        <v>1014</v>
      </c>
      <c r="D120" s="294">
        <v>21.29</v>
      </c>
      <c r="E120" s="294">
        <v>17.3</v>
      </c>
      <c r="F120" s="294"/>
      <c r="G120" s="294"/>
      <c r="H120" s="294">
        <v>3.99</v>
      </c>
      <c r="I120" s="294">
        <v>4</v>
      </c>
      <c r="J120" s="395" t="s">
        <v>1015</v>
      </c>
    </row>
    <row r="121" spans="1:10" ht="41.25" customHeight="1" x14ac:dyDescent="0.25">
      <c r="A121" s="294">
        <v>93</v>
      </c>
      <c r="B121" s="395" t="s">
        <v>92</v>
      </c>
      <c r="C121" s="395" t="s">
        <v>1016</v>
      </c>
      <c r="D121" s="294">
        <v>20</v>
      </c>
      <c r="E121" s="294">
        <v>18.600000000000001</v>
      </c>
      <c r="F121" s="294"/>
      <c r="G121" s="294"/>
      <c r="H121" s="294">
        <v>1.4</v>
      </c>
      <c r="I121" s="294">
        <v>5</v>
      </c>
      <c r="J121" s="395" t="s">
        <v>850</v>
      </c>
    </row>
    <row r="122" spans="1:10" ht="42.75" customHeight="1" x14ac:dyDescent="0.25">
      <c r="A122" s="609">
        <v>94</v>
      </c>
      <c r="B122" s="610" t="s">
        <v>1017</v>
      </c>
      <c r="C122" s="395" t="s">
        <v>1018</v>
      </c>
      <c r="D122" s="294">
        <v>0.15</v>
      </c>
      <c r="E122" s="294">
        <v>0.15</v>
      </c>
      <c r="F122" s="294"/>
      <c r="G122" s="294"/>
      <c r="H122" s="294"/>
      <c r="I122" s="294">
        <v>4</v>
      </c>
      <c r="J122" s="395" t="s">
        <v>850</v>
      </c>
    </row>
    <row r="123" spans="1:10" ht="42.75" customHeight="1" x14ac:dyDescent="0.25">
      <c r="A123" s="609"/>
      <c r="B123" s="610"/>
      <c r="C123" s="395" t="s">
        <v>1019</v>
      </c>
      <c r="D123" s="294">
        <v>0.1</v>
      </c>
      <c r="E123" s="294">
        <v>0.1</v>
      </c>
      <c r="F123" s="294"/>
      <c r="G123" s="294"/>
      <c r="H123" s="294"/>
      <c r="I123" s="294">
        <v>5</v>
      </c>
      <c r="J123" s="395" t="s">
        <v>850</v>
      </c>
    </row>
    <row r="124" spans="1:10" ht="42.75" customHeight="1" x14ac:dyDescent="0.25">
      <c r="A124" s="609"/>
      <c r="B124" s="610"/>
      <c r="C124" s="395" t="s">
        <v>1020</v>
      </c>
      <c r="D124" s="294">
        <v>0.15</v>
      </c>
      <c r="E124" s="294">
        <v>0.15</v>
      </c>
      <c r="F124" s="294"/>
      <c r="G124" s="294"/>
      <c r="H124" s="294"/>
      <c r="I124" s="294">
        <v>4</v>
      </c>
      <c r="J124" s="395" t="s">
        <v>850</v>
      </c>
    </row>
    <row r="125" spans="1:10" ht="36.75" customHeight="1" x14ac:dyDescent="0.25">
      <c r="A125" s="609">
        <v>95</v>
      </c>
      <c r="B125" s="610" t="s">
        <v>1021</v>
      </c>
      <c r="C125" s="395" t="s">
        <v>1022</v>
      </c>
      <c r="D125" s="294">
        <v>7.0000000000000007E-2</v>
      </c>
      <c r="E125" s="294"/>
      <c r="F125" s="294">
        <v>7.0000000000000007E-2</v>
      </c>
      <c r="G125" s="294"/>
      <c r="H125" s="294"/>
      <c r="I125" s="294">
        <v>5</v>
      </c>
      <c r="J125" s="395" t="s">
        <v>850</v>
      </c>
    </row>
    <row r="126" spans="1:10" ht="36.75" customHeight="1" x14ac:dyDescent="0.25">
      <c r="A126" s="609"/>
      <c r="B126" s="610"/>
      <c r="C126" s="395" t="s">
        <v>1023</v>
      </c>
      <c r="D126" s="294">
        <v>0.1</v>
      </c>
      <c r="E126" s="294">
        <v>0.1</v>
      </c>
      <c r="F126" s="294"/>
      <c r="G126" s="294"/>
      <c r="H126" s="294"/>
      <c r="I126" s="294">
        <v>5</v>
      </c>
      <c r="J126" s="395" t="s">
        <v>850</v>
      </c>
    </row>
    <row r="127" spans="1:10" ht="36.75" customHeight="1" x14ac:dyDescent="0.25">
      <c r="A127" s="609"/>
      <c r="B127" s="610"/>
      <c r="C127" s="395" t="s">
        <v>1024</v>
      </c>
      <c r="D127" s="294">
        <v>0.1</v>
      </c>
      <c r="E127" s="294">
        <v>0.1</v>
      </c>
      <c r="F127" s="294"/>
      <c r="G127" s="294"/>
      <c r="H127" s="294"/>
      <c r="I127" s="294">
        <v>5</v>
      </c>
      <c r="J127" s="395" t="s">
        <v>850</v>
      </c>
    </row>
    <row r="128" spans="1:10" ht="36.75" customHeight="1" x14ac:dyDescent="0.25">
      <c r="A128" s="609"/>
      <c r="B128" s="610"/>
      <c r="C128" s="395" t="s">
        <v>984</v>
      </c>
      <c r="D128" s="294">
        <v>0.1</v>
      </c>
      <c r="E128" s="294">
        <v>0.1</v>
      </c>
      <c r="F128" s="294"/>
      <c r="G128" s="294"/>
      <c r="H128" s="294"/>
      <c r="I128" s="294">
        <v>5</v>
      </c>
      <c r="J128" s="395" t="s">
        <v>850</v>
      </c>
    </row>
    <row r="129" spans="1:10" ht="41.25" customHeight="1" x14ac:dyDescent="0.25">
      <c r="A129" s="294">
        <v>96</v>
      </c>
      <c r="B129" s="395" t="s">
        <v>1021</v>
      </c>
      <c r="C129" s="395" t="s">
        <v>1025</v>
      </c>
      <c r="D129" s="294">
        <v>0.1</v>
      </c>
      <c r="E129" s="294">
        <v>0.1</v>
      </c>
      <c r="F129" s="294"/>
      <c r="G129" s="294"/>
      <c r="H129" s="294"/>
      <c r="I129" s="294">
        <v>5</v>
      </c>
      <c r="J129" s="395" t="s">
        <v>850</v>
      </c>
    </row>
    <row r="130" spans="1:10" ht="41.25" customHeight="1" x14ac:dyDescent="0.25">
      <c r="A130" s="294">
        <v>97</v>
      </c>
      <c r="B130" s="395" t="s">
        <v>1021</v>
      </c>
      <c r="C130" s="395" t="s">
        <v>1026</v>
      </c>
      <c r="D130" s="294">
        <v>0.25</v>
      </c>
      <c r="E130" s="294">
        <v>0.25</v>
      </c>
      <c r="F130" s="294"/>
      <c r="G130" s="294"/>
      <c r="H130" s="294"/>
      <c r="I130" s="294">
        <v>5</v>
      </c>
      <c r="J130" s="395" t="s">
        <v>850</v>
      </c>
    </row>
    <row r="131" spans="1:10" ht="41.25" customHeight="1" x14ac:dyDescent="0.25">
      <c r="A131" s="294">
        <v>98</v>
      </c>
      <c r="B131" s="395" t="s">
        <v>1021</v>
      </c>
      <c r="C131" s="395" t="s">
        <v>1027</v>
      </c>
      <c r="D131" s="294">
        <v>0.4</v>
      </c>
      <c r="E131" s="294">
        <v>0.4</v>
      </c>
      <c r="F131" s="294"/>
      <c r="G131" s="294"/>
      <c r="H131" s="294"/>
      <c r="I131" s="294">
        <v>5</v>
      </c>
      <c r="J131" s="395" t="s">
        <v>850</v>
      </c>
    </row>
    <row r="132" spans="1:10" ht="41.25" customHeight="1" x14ac:dyDescent="0.25">
      <c r="A132" s="294">
        <v>99</v>
      </c>
      <c r="B132" s="395" t="s">
        <v>1021</v>
      </c>
      <c r="C132" s="395" t="s">
        <v>1028</v>
      </c>
      <c r="D132" s="294">
        <v>0.8</v>
      </c>
      <c r="E132" s="294">
        <v>0.8</v>
      </c>
      <c r="F132" s="294"/>
      <c r="G132" s="294"/>
      <c r="H132" s="294"/>
      <c r="I132" s="294">
        <v>5</v>
      </c>
      <c r="J132" s="395" t="s">
        <v>850</v>
      </c>
    </row>
    <row r="133" spans="1:10" ht="41.25" customHeight="1" x14ac:dyDescent="0.25">
      <c r="A133" s="294">
        <v>100</v>
      </c>
      <c r="B133" s="395" t="s">
        <v>1029</v>
      </c>
      <c r="C133" s="395" t="s">
        <v>1030</v>
      </c>
      <c r="D133" s="294">
        <v>2</v>
      </c>
      <c r="E133" s="294">
        <v>2</v>
      </c>
      <c r="F133" s="294"/>
      <c r="G133" s="294"/>
      <c r="H133" s="294"/>
      <c r="I133" s="294">
        <v>3</v>
      </c>
      <c r="J133" s="395" t="s">
        <v>1031</v>
      </c>
    </row>
    <row r="134" spans="1:10" ht="41.25" customHeight="1" x14ac:dyDescent="0.25">
      <c r="A134" s="294">
        <v>101</v>
      </c>
      <c r="B134" s="395" t="s">
        <v>1032</v>
      </c>
      <c r="C134" s="395" t="s">
        <v>1033</v>
      </c>
      <c r="D134" s="294">
        <v>3.8</v>
      </c>
      <c r="E134" s="294">
        <v>3.8</v>
      </c>
      <c r="F134" s="294"/>
      <c r="G134" s="294"/>
      <c r="H134" s="294"/>
      <c r="I134" s="294">
        <v>4</v>
      </c>
      <c r="J134" s="395" t="s">
        <v>1031</v>
      </c>
    </row>
    <row r="135" spans="1:10" ht="39.75" customHeight="1" x14ac:dyDescent="0.25">
      <c r="A135" s="294">
        <v>102</v>
      </c>
      <c r="B135" s="395" t="s">
        <v>1034</v>
      </c>
      <c r="C135" s="395" t="s">
        <v>1035</v>
      </c>
      <c r="D135" s="294">
        <v>2</v>
      </c>
      <c r="E135" s="294">
        <v>2</v>
      </c>
      <c r="F135" s="294"/>
      <c r="G135" s="294"/>
      <c r="H135" s="294"/>
      <c r="I135" s="294">
        <v>4</v>
      </c>
      <c r="J135" s="395" t="s">
        <v>1031</v>
      </c>
    </row>
    <row r="136" spans="1:10" ht="39.75" customHeight="1" x14ac:dyDescent="0.25">
      <c r="A136" s="294">
        <v>103</v>
      </c>
      <c r="B136" s="395" t="s">
        <v>1036</v>
      </c>
      <c r="C136" s="395" t="s">
        <v>1037</v>
      </c>
      <c r="D136" s="294">
        <v>4.5</v>
      </c>
      <c r="E136" s="294"/>
      <c r="F136" s="294"/>
      <c r="G136" s="294"/>
      <c r="H136" s="294">
        <v>4.5</v>
      </c>
      <c r="I136" s="294">
        <v>3</v>
      </c>
      <c r="J136" s="395" t="s">
        <v>1031</v>
      </c>
    </row>
    <row r="137" spans="1:10" ht="39.75" customHeight="1" x14ac:dyDescent="0.25">
      <c r="A137" s="294">
        <v>104</v>
      </c>
      <c r="B137" s="395" t="s">
        <v>1038</v>
      </c>
      <c r="C137" s="395" t="s">
        <v>1039</v>
      </c>
      <c r="D137" s="294">
        <v>0.1</v>
      </c>
      <c r="E137" s="294"/>
      <c r="F137" s="294"/>
      <c r="G137" s="294"/>
      <c r="H137" s="294">
        <v>0.1</v>
      </c>
      <c r="I137" s="294">
        <v>4</v>
      </c>
      <c r="J137" s="395" t="s">
        <v>850</v>
      </c>
    </row>
    <row r="138" spans="1:10" ht="39.75" customHeight="1" x14ac:dyDescent="0.25">
      <c r="A138" s="294">
        <v>105</v>
      </c>
      <c r="B138" s="395" t="s">
        <v>1040</v>
      </c>
      <c r="C138" s="395" t="s">
        <v>1041</v>
      </c>
      <c r="D138" s="294">
        <v>0.1</v>
      </c>
      <c r="E138" s="294"/>
      <c r="F138" s="294"/>
      <c r="G138" s="294"/>
      <c r="H138" s="294">
        <v>0.1</v>
      </c>
      <c r="I138" s="294">
        <v>4</v>
      </c>
      <c r="J138" s="395" t="s">
        <v>850</v>
      </c>
    </row>
    <row r="139" spans="1:10" ht="39.75" customHeight="1" x14ac:dyDescent="0.25">
      <c r="A139" s="294">
        <v>106</v>
      </c>
      <c r="B139" s="395" t="s">
        <v>1038</v>
      </c>
      <c r="C139" s="395" t="s">
        <v>1042</v>
      </c>
      <c r="D139" s="294">
        <v>0.1</v>
      </c>
      <c r="E139" s="294"/>
      <c r="F139" s="294"/>
      <c r="G139" s="294"/>
      <c r="H139" s="294">
        <v>0.1</v>
      </c>
      <c r="I139" s="294">
        <v>4</v>
      </c>
      <c r="J139" s="395" t="s">
        <v>850</v>
      </c>
    </row>
    <row r="140" spans="1:10" ht="39.75" customHeight="1" x14ac:dyDescent="0.25">
      <c r="A140" s="294">
        <v>107</v>
      </c>
      <c r="B140" s="395" t="s">
        <v>1043</v>
      </c>
      <c r="C140" s="395" t="s">
        <v>1044</v>
      </c>
      <c r="D140" s="294">
        <v>0.1</v>
      </c>
      <c r="E140" s="294">
        <v>0.1</v>
      </c>
      <c r="F140" s="294"/>
      <c r="G140" s="294"/>
      <c r="H140" s="294"/>
      <c r="I140" s="294">
        <v>5</v>
      </c>
      <c r="J140" s="395" t="s">
        <v>1031</v>
      </c>
    </row>
    <row r="141" spans="1:10" ht="39.75" customHeight="1" x14ac:dyDescent="0.25">
      <c r="A141" s="294">
        <v>108</v>
      </c>
      <c r="B141" s="395" t="s">
        <v>1045</v>
      </c>
      <c r="C141" s="395" t="s">
        <v>1046</v>
      </c>
      <c r="D141" s="294">
        <v>0.6</v>
      </c>
      <c r="E141" s="294">
        <v>0.6</v>
      </c>
      <c r="F141" s="294"/>
      <c r="G141" s="294"/>
      <c r="H141" s="294"/>
      <c r="I141" s="294">
        <v>5</v>
      </c>
      <c r="J141" s="395" t="s">
        <v>1031</v>
      </c>
    </row>
    <row r="142" spans="1:10" ht="39.75" customHeight="1" x14ac:dyDescent="0.25">
      <c r="A142" s="294">
        <v>109</v>
      </c>
      <c r="B142" s="395" t="s">
        <v>1045</v>
      </c>
      <c r="C142" s="395" t="s">
        <v>1047</v>
      </c>
      <c r="D142" s="294">
        <v>0.5</v>
      </c>
      <c r="E142" s="294">
        <v>0.5</v>
      </c>
      <c r="F142" s="294"/>
      <c r="G142" s="294"/>
      <c r="H142" s="294"/>
      <c r="I142" s="294">
        <v>5</v>
      </c>
      <c r="J142" s="395" t="s">
        <v>1031</v>
      </c>
    </row>
    <row r="143" spans="1:10" ht="39.75" customHeight="1" x14ac:dyDescent="0.25">
      <c r="A143" s="294">
        <v>110</v>
      </c>
      <c r="B143" s="395" t="s">
        <v>1048</v>
      </c>
      <c r="C143" s="395" t="s">
        <v>936</v>
      </c>
      <c r="D143" s="294">
        <v>1.2</v>
      </c>
      <c r="E143" s="294">
        <v>1.2</v>
      </c>
      <c r="F143" s="294"/>
      <c r="G143" s="294"/>
      <c r="H143" s="294"/>
      <c r="I143" s="294">
        <v>5</v>
      </c>
      <c r="J143" s="395" t="s">
        <v>1031</v>
      </c>
    </row>
    <row r="144" spans="1:10" ht="39.75" customHeight="1" x14ac:dyDescent="0.25">
      <c r="A144" s="294">
        <v>111</v>
      </c>
      <c r="B144" s="395" t="s">
        <v>1049</v>
      </c>
      <c r="C144" s="395" t="s">
        <v>1050</v>
      </c>
      <c r="D144" s="294">
        <v>67.63</v>
      </c>
      <c r="E144" s="294"/>
      <c r="F144" s="294"/>
      <c r="G144" s="294"/>
      <c r="H144" s="294">
        <v>67.63</v>
      </c>
      <c r="I144" s="294">
        <v>6</v>
      </c>
      <c r="J144" s="395" t="s">
        <v>853</v>
      </c>
    </row>
    <row r="145" spans="1:10" ht="39.75" customHeight="1" x14ac:dyDescent="0.25">
      <c r="A145" s="294">
        <v>112</v>
      </c>
      <c r="B145" s="395" t="s">
        <v>75</v>
      </c>
      <c r="C145" s="395" t="s">
        <v>1051</v>
      </c>
      <c r="D145" s="294">
        <v>0.1</v>
      </c>
      <c r="E145" s="294">
        <v>0.1</v>
      </c>
      <c r="F145" s="294"/>
      <c r="G145" s="294"/>
      <c r="H145" s="294"/>
      <c r="I145" s="294">
        <v>6</v>
      </c>
      <c r="J145" s="395" t="s">
        <v>1031</v>
      </c>
    </row>
    <row r="146" spans="1:10" ht="39.75" customHeight="1" x14ac:dyDescent="0.25">
      <c r="A146" s="294">
        <v>113</v>
      </c>
      <c r="B146" s="395" t="s">
        <v>1052</v>
      </c>
      <c r="C146" s="395" t="s">
        <v>1001</v>
      </c>
      <c r="D146" s="294">
        <v>26.7</v>
      </c>
      <c r="E146" s="294"/>
      <c r="F146" s="294"/>
      <c r="G146" s="294"/>
      <c r="H146" s="294">
        <v>26.7</v>
      </c>
      <c r="I146" s="294">
        <v>5</v>
      </c>
      <c r="J146" s="395" t="s">
        <v>853</v>
      </c>
    </row>
    <row r="147" spans="1:10" ht="39.75" customHeight="1" x14ac:dyDescent="0.25">
      <c r="A147" s="294">
        <v>114</v>
      </c>
      <c r="B147" s="395" t="s">
        <v>1053</v>
      </c>
      <c r="C147" s="395" t="s">
        <v>883</v>
      </c>
      <c r="D147" s="294">
        <v>1.55</v>
      </c>
      <c r="E147" s="294"/>
      <c r="F147" s="294"/>
      <c r="G147" s="294"/>
      <c r="H147" s="294">
        <v>1.55</v>
      </c>
      <c r="I147" s="294">
        <v>4</v>
      </c>
      <c r="J147" s="395" t="s">
        <v>1031</v>
      </c>
    </row>
    <row r="148" spans="1:10" ht="45" customHeight="1" x14ac:dyDescent="0.25">
      <c r="A148" s="294">
        <v>115</v>
      </c>
      <c r="B148" s="395" t="s">
        <v>1054</v>
      </c>
      <c r="C148" s="395" t="s">
        <v>1042</v>
      </c>
      <c r="D148" s="294">
        <v>0.5</v>
      </c>
      <c r="E148" s="294"/>
      <c r="F148" s="294"/>
      <c r="G148" s="294"/>
      <c r="H148" s="294">
        <v>0.5</v>
      </c>
      <c r="I148" s="294">
        <v>5</v>
      </c>
      <c r="J148" s="395" t="s">
        <v>1031</v>
      </c>
    </row>
    <row r="149" spans="1:10" ht="45" customHeight="1" x14ac:dyDescent="0.25">
      <c r="A149" s="294">
        <v>116</v>
      </c>
      <c r="B149" s="395" t="s">
        <v>1055</v>
      </c>
      <c r="C149" s="395" t="s">
        <v>1056</v>
      </c>
      <c r="D149" s="294">
        <v>0.3</v>
      </c>
      <c r="E149" s="294"/>
      <c r="F149" s="294"/>
      <c r="G149" s="294"/>
      <c r="H149" s="294">
        <v>0.3</v>
      </c>
      <c r="I149" s="294">
        <v>6</v>
      </c>
      <c r="J149" s="395" t="s">
        <v>1031</v>
      </c>
    </row>
    <row r="150" spans="1:10" ht="45" customHeight="1" x14ac:dyDescent="0.25">
      <c r="A150" s="294">
        <v>117</v>
      </c>
      <c r="B150" s="395" t="s">
        <v>1057</v>
      </c>
      <c r="C150" s="395" t="s">
        <v>1058</v>
      </c>
      <c r="D150" s="294">
        <v>5.5</v>
      </c>
      <c r="E150" s="294">
        <v>4.2</v>
      </c>
      <c r="F150" s="294"/>
      <c r="G150" s="294"/>
      <c r="H150" s="294">
        <v>1.3</v>
      </c>
      <c r="I150" s="294">
        <v>6</v>
      </c>
      <c r="J150" s="395" t="s">
        <v>1031</v>
      </c>
    </row>
    <row r="151" spans="1:10" ht="45" customHeight="1" x14ac:dyDescent="0.25">
      <c r="A151" s="294">
        <v>118</v>
      </c>
      <c r="B151" s="395" t="s">
        <v>1059</v>
      </c>
      <c r="C151" s="395" t="s">
        <v>1060</v>
      </c>
      <c r="D151" s="294">
        <v>9.8000000000000007</v>
      </c>
      <c r="E151" s="294">
        <v>6.32</v>
      </c>
      <c r="F151" s="294"/>
      <c r="G151" s="294"/>
      <c r="H151" s="294">
        <v>3.48</v>
      </c>
      <c r="I151" s="294">
        <v>6</v>
      </c>
      <c r="J151" s="395" t="s">
        <v>1031</v>
      </c>
    </row>
    <row r="152" spans="1:10" ht="45" customHeight="1" x14ac:dyDescent="0.25">
      <c r="A152" s="294">
        <v>119</v>
      </c>
      <c r="B152" s="395" t="s">
        <v>1061</v>
      </c>
      <c r="C152" s="395" t="s">
        <v>1062</v>
      </c>
      <c r="D152" s="294">
        <v>14.7</v>
      </c>
      <c r="E152" s="294"/>
      <c r="F152" s="294"/>
      <c r="G152" s="294"/>
      <c r="H152" s="294">
        <v>14.7</v>
      </c>
      <c r="I152" s="294">
        <v>4</v>
      </c>
      <c r="J152" s="395" t="s">
        <v>1031</v>
      </c>
    </row>
    <row r="153" spans="1:10" ht="54.75" customHeight="1" x14ac:dyDescent="0.25">
      <c r="A153" s="294">
        <v>120</v>
      </c>
      <c r="B153" s="395" t="s">
        <v>1063</v>
      </c>
      <c r="C153" s="395" t="s">
        <v>1064</v>
      </c>
      <c r="D153" s="294">
        <v>1</v>
      </c>
      <c r="E153" s="294">
        <v>0.95</v>
      </c>
      <c r="F153" s="294"/>
      <c r="G153" s="294"/>
      <c r="H153" s="294">
        <v>0.05</v>
      </c>
      <c r="I153" s="294">
        <v>5</v>
      </c>
      <c r="J153" s="395" t="s">
        <v>1031</v>
      </c>
    </row>
    <row r="154" spans="1:10" ht="45" customHeight="1" x14ac:dyDescent="0.25">
      <c r="A154" s="294">
        <v>121</v>
      </c>
      <c r="B154" s="395" t="s">
        <v>1065</v>
      </c>
      <c r="C154" s="395" t="s">
        <v>1066</v>
      </c>
      <c r="D154" s="294">
        <v>0.15</v>
      </c>
      <c r="E154" s="294">
        <v>0.15</v>
      </c>
      <c r="F154" s="294"/>
      <c r="G154" s="294"/>
      <c r="H154" s="294"/>
      <c r="I154" s="294">
        <v>6</v>
      </c>
      <c r="J154" s="395" t="s">
        <v>1031</v>
      </c>
    </row>
    <row r="155" spans="1:10" ht="45" customHeight="1" x14ac:dyDescent="0.25">
      <c r="A155" s="294">
        <v>122</v>
      </c>
      <c r="B155" s="395" t="s">
        <v>1067</v>
      </c>
      <c r="C155" s="395" t="s">
        <v>1068</v>
      </c>
      <c r="D155" s="294">
        <v>2.5</v>
      </c>
      <c r="E155" s="294"/>
      <c r="F155" s="294"/>
      <c r="G155" s="294"/>
      <c r="H155" s="294">
        <v>2.5</v>
      </c>
      <c r="I155" s="294">
        <v>3</v>
      </c>
      <c r="J155" s="395" t="s">
        <v>1031</v>
      </c>
    </row>
    <row r="156" spans="1:10" ht="45" customHeight="1" x14ac:dyDescent="0.25">
      <c r="A156" s="294">
        <v>123</v>
      </c>
      <c r="B156" s="395" t="s">
        <v>1069</v>
      </c>
      <c r="C156" s="395" t="s">
        <v>849</v>
      </c>
      <c r="D156" s="294">
        <v>5</v>
      </c>
      <c r="E156" s="294"/>
      <c r="F156" s="294"/>
      <c r="G156" s="294"/>
      <c r="H156" s="294">
        <v>5</v>
      </c>
      <c r="I156" s="294">
        <v>3</v>
      </c>
      <c r="J156" s="395" t="s">
        <v>1070</v>
      </c>
    </row>
    <row r="157" spans="1:10" ht="45" customHeight="1" x14ac:dyDescent="0.25">
      <c r="A157" s="294">
        <v>124</v>
      </c>
      <c r="B157" s="395" t="s">
        <v>1071</v>
      </c>
      <c r="C157" s="395" t="s">
        <v>1072</v>
      </c>
      <c r="D157" s="294">
        <v>0.05</v>
      </c>
      <c r="E157" s="294">
        <v>0.05</v>
      </c>
      <c r="F157" s="294"/>
      <c r="G157" s="294"/>
      <c r="H157" s="294"/>
      <c r="I157" s="294">
        <v>4</v>
      </c>
      <c r="J157" s="395" t="s">
        <v>1031</v>
      </c>
    </row>
    <row r="158" spans="1:10" ht="59.25" customHeight="1" x14ac:dyDescent="0.25">
      <c r="A158" s="294">
        <v>125</v>
      </c>
      <c r="B158" s="395" t="s">
        <v>1073</v>
      </c>
      <c r="C158" s="395" t="s">
        <v>1074</v>
      </c>
      <c r="D158" s="294">
        <v>1.8</v>
      </c>
      <c r="E158" s="294"/>
      <c r="F158" s="294"/>
      <c r="G158" s="294"/>
      <c r="H158" s="294">
        <v>1.8</v>
      </c>
      <c r="I158" s="294">
        <v>5</v>
      </c>
      <c r="J158" s="395" t="s">
        <v>962</v>
      </c>
    </row>
    <row r="159" spans="1:10" ht="59.25" customHeight="1" x14ac:dyDescent="0.25">
      <c r="A159" s="294">
        <v>126</v>
      </c>
      <c r="B159" s="395" t="s">
        <v>1075</v>
      </c>
      <c r="C159" s="395" t="s">
        <v>1050</v>
      </c>
      <c r="D159" s="294">
        <v>0.54</v>
      </c>
      <c r="E159" s="294"/>
      <c r="F159" s="294"/>
      <c r="G159" s="294"/>
      <c r="H159" s="294">
        <v>0.54</v>
      </c>
      <c r="I159" s="294">
        <v>3</v>
      </c>
      <c r="J159" s="395" t="s">
        <v>962</v>
      </c>
    </row>
    <row r="160" spans="1:10" ht="59.25" customHeight="1" x14ac:dyDescent="0.25">
      <c r="A160" s="294">
        <v>127</v>
      </c>
      <c r="B160" s="395" t="s">
        <v>1076</v>
      </c>
      <c r="C160" s="395" t="s">
        <v>1077</v>
      </c>
      <c r="D160" s="294">
        <v>0.5</v>
      </c>
      <c r="E160" s="294">
        <v>0.5</v>
      </c>
      <c r="F160" s="294"/>
      <c r="G160" s="294"/>
      <c r="H160" s="294"/>
      <c r="I160" s="294">
        <v>5</v>
      </c>
      <c r="J160" s="395" t="s">
        <v>853</v>
      </c>
    </row>
    <row r="161" spans="1:10" ht="45" customHeight="1" x14ac:dyDescent="0.25">
      <c r="A161" s="294">
        <v>128</v>
      </c>
      <c r="B161" s="395" t="s">
        <v>1078</v>
      </c>
      <c r="C161" s="395" t="s">
        <v>1079</v>
      </c>
      <c r="D161" s="294">
        <v>0.1</v>
      </c>
      <c r="E161" s="294"/>
      <c r="F161" s="294"/>
      <c r="G161" s="294"/>
      <c r="H161" s="294">
        <v>0.1</v>
      </c>
      <c r="I161" s="294">
        <v>3</v>
      </c>
      <c r="J161" s="395" t="s">
        <v>850</v>
      </c>
    </row>
    <row r="162" spans="1:10" ht="45" customHeight="1" x14ac:dyDescent="0.25">
      <c r="A162" s="294">
        <v>129</v>
      </c>
      <c r="B162" s="395" t="s">
        <v>1080</v>
      </c>
      <c r="C162" s="395" t="s">
        <v>954</v>
      </c>
      <c r="D162" s="294">
        <v>0.21</v>
      </c>
      <c r="E162" s="294"/>
      <c r="F162" s="294"/>
      <c r="G162" s="294"/>
      <c r="H162" s="294">
        <v>0.21</v>
      </c>
      <c r="I162" s="294">
        <v>3</v>
      </c>
      <c r="J162" s="395" t="s">
        <v>850</v>
      </c>
    </row>
    <row r="163" spans="1:10" ht="45" customHeight="1" x14ac:dyDescent="0.25">
      <c r="A163" s="294">
        <v>130</v>
      </c>
      <c r="B163" s="395" t="s">
        <v>1081</v>
      </c>
      <c r="C163" s="395" t="s">
        <v>1082</v>
      </c>
      <c r="D163" s="294">
        <v>0.2</v>
      </c>
      <c r="E163" s="294">
        <v>0.2</v>
      </c>
      <c r="F163" s="294"/>
      <c r="G163" s="294"/>
      <c r="H163" s="294"/>
      <c r="I163" s="294">
        <v>3</v>
      </c>
      <c r="J163" s="395" t="s">
        <v>850</v>
      </c>
    </row>
    <row r="164" spans="1:10" ht="45" customHeight="1" x14ac:dyDescent="0.25">
      <c r="A164" s="294">
        <v>131</v>
      </c>
      <c r="B164" s="395" t="s">
        <v>1083</v>
      </c>
      <c r="C164" s="395" t="s">
        <v>1084</v>
      </c>
      <c r="D164" s="294">
        <v>0.53</v>
      </c>
      <c r="E164" s="294"/>
      <c r="F164" s="294"/>
      <c r="G164" s="294"/>
      <c r="H164" s="294">
        <v>0.53</v>
      </c>
      <c r="I164" s="294">
        <v>3</v>
      </c>
      <c r="J164" s="395" t="s">
        <v>850</v>
      </c>
    </row>
    <row r="165" spans="1:10" ht="45" customHeight="1" x14ac:dyDescent="0.25">
      <c r="A165" s="294">
        <v>132</v>
      </c>
      <c r="B165" s="395" t="s">
        <v>1085</v>
      </c>
      <c r="C165" s="395" t="s">
        <v>1018</v>
      </c>
      <c r="D165" s="294">
        <v>0.3</v>
      </c>
      <c r="E165" s="294"/>
      <c r="F165" s="294"/>
      <c r="G165" s="294"/>
      <c r="H165" s="294">
        <v>0.3</v>
      </c>
      <c r="I165" s="294">
        <v>4</v>
      </c>
      <c r="J165" s="395" t="s">
        <v>850</v>
      </c>
    </row>
    <row r="166" spans="1:10" ht="45" customHeight="1" x14ac:dyDescent="0.25">
      <c r="A166" s="294">
        <v>133</v>
      </c>
      <c r="B166" s="395" t="s">
        <v>1086</v>
      </c>
      <c r="C166" s="395" t="s">
        <v>1018</v>
      </c>
      <c r="D166" s="294">
        <v>0.3</v>
      </c>
      <c r="E166" s="294"/>
      <c r="F166" s="294"/>
      <c r="G166" s="294"/>
      <c r="H166" s="294">
        <v>0.3</v>
      </c>
      <c r="I166" s="294">
        <v>4</v>
      </c>
      <c r="J166" s="395" t="s">
        <v>850</v>
      </c>
    </row>
    <row r="167" spans="1:10" ht="45" customHeight="1" x14ac:dyDescent="0.25">
      <c r="A167" s="294">
        <v>134</v>
      </c>
      <c r="B167" s="395" t="s">
        <v>1087</v>
      </c>
      <c r="C167" s="395" t="s">
        <v>1088</v>
      </c>
      <c r="D167" s="294">
        <v>0.03</v>
      </c>
      <c r="E167" s="294"/>
      <c r="F167" s="294">
        <v>0.03</v>
      </c>
      <c r="G167" s="294"/>
      <c r="H167" s="294"/>
      <c r="I167" s="294">
        <v>4</v>
      </c>
      <c r="J167" s="395" t="s">
        <v>850</v>
      </c>
    </row>
    <row r="168" spans="1:10" ht="45" customHeight="1" x14ac:dyDescent="0.25">
      <c r="A168" s="294">
        <v>135</v>
      </c>
      <c r="B168" s="395" t="s">
        <v>1089</v>
      </c>
      <c r="C168" s="395" t="s">
        <v>1090</v>
      </c>
      <c r="D168" s="294">
        <v>0.02</v>
      </c>
      <c r="E168" s="294"/>
      <c r="F168" s="294">
        <v>0.02</v>
      </c>
      <c r="G168" s="294"/>
      <c r="H168" s="294"/>
      <c r="I168" s="294">
        <v>3</v>
      </c>
      <c r="J168" s="395" t="s">
        <v>850</v>
      </c>
    </row>
    <row r="169" spans="1:10" ht="45" customHeight="1" x14ac:dyDescent="0.25">
      <c r="A169" s="294">
        <v>136</v>
      </c>
      <c r="B169" s="395" t="s">
        <v>1091</v>
      </c>
      <c r="C169" s="395" t="s">
        <v>1090</v>
      </c>
      <c r="D169" s="294">
        <v>0.2</v>
      </c>
      <c r="E169" s="294"/>
      <c r="F169" s="294">
        <v>0.2</v>
      </c>
      <c r="G169" s="294"/>
      <c r="H169" s="294"/>
      <c r="I169" s="294">
        <v>3</v>
      </c>
      <c r="J169" s="395" t="s">
        <v>850</v>
      </c>
    </row>
    <row r="170" spans="1:10" ht="53.25" customHeight="1" x14ac:dyDescent="0.25">
      <c r="A170" s="294">
        <v>137</v>
      </c>
      <c r="B170" s="395" t="s">
        <v>1092</v>
      </c>
      <c r="C170" s="395" t="s">
        <v>1093</v>
      </c>
      <c r="D170" s="294">
        <v>0.5</v>
      </c>
      <c r="E170" s="294"/>
      <c r="F170" s="294"/>
      <c r="G170" s="294"/>
      <c r="H170" s="294">
        <v>0.5</v>
      </c>
      <c r="I170" s="294">
        <v>4</v>
      </c>
      <c r="J170" s="395" t="s">
        <v>850</v>
      </c>
    </row>
    <row r="171" spans="1:10" ht="48" customHeight="1" x14ac:dyDescent="0.25">
      <c r="A171" s="294">
        <v>138</v>
      </c>
      <c r="B171" s="395" t="s">
        <v>935</v>
      </c>
      <c r="C171" s="395" t="s">
        <v>1094</v>
      </c>
      <c r="D171" s="294">
        <v>7.0000000000000007E-2</v>
      </c>
      <c r="E171" s="294">
        <v>0.04</v>
      </c>
      <c r="F171" s="294"/>
      <c r="G171" s="294"/>
      <c r="H171" s="294">
        <v>0.03</v>
      </c>
      <c r="I171" s="294">
        <v>5</v>
      </c>
      <c r="J171" s="395" t="s">
        <v>1031</v>
      </c>
    </row>
    <row r="172" spans="1:10" ht="48" customHeight="1" x14ac:dyDescent="0.25">
      <c r="A172" s="294">
        <v>139</v>
      </c>
      <c r="B172" s="395" t="s">
        <v>935</v>
      </c>
      <c r="C172" s="395" t="s">
        <v>1019</v>
      </c>
      <c r="D172" s="294">
        <v>0.03</v>
      </c>
      <c r="E172" s="294"/>
      <c r="F172" s="294"/>
      <c r="G172" s="294"/>
      <c r="H172" s="294">
        <v>0.03</v>
      </c>
      <c r="I172" s="294">
        <v>5</v>
      </c>
      <c r="J172" s="395" t="s">
        <v>1031</v>
      </c>
    </row>
    <row r="173" spans="1:10" ht="48" customHeight="1" x14ac:dyDescent="0.25">
      <c r="A173" s="294">
        <v>140</v>
      </c>
      <c r="B173" s="395" t="s">
        <v>935</v>
      </c>
      <c r="C173" s="395" t="s">
        <v>1095</v>
      </c>
      <c r="D173" s="294">
        <v>0.04</v>
      </c>
      <c r="E173" s="294"/>
      <c r="F173" s="294"/>
      <c r="G173" s="294"/>
      <c r="H173" s="294">
        <v>0.04</v>
      </c>
      <c r="I173" s="294">
        <v>5</v>
      </c>
      <c r="J173" s="395" t="s">
        <v>1031</v>
      </c>
    </row>
    <row r="174" spans="1:10" ht="48" customHeight="1" x14ac:dyDescent="0.25">
      <c r="A174" s="294">
        <v>141</v>
      </c>
      <c r="B174" s="395" t="s">
        <v>1096</v>
      </c>
      <c r="C174" s="395" t="s">
        <v>1097</v>
      </c>
      <c r="D174" s="294">
        <v>0.05</v>
      </c>
      <c r="E174" s="294"/>
      <c r="F174" s="294"/>
      <c r="G174" s="294"/>
      <c r="H174" s="294">
        <v>0.05</v>
      </c>
      <c r="I174" s="294">
        <v>5</v>
      </c>
      <c r="J174" s="395" t="s">
        <v>1031</v>
      </c>
    </row>
    <row r="175" spans="1:10" ht="48" customHeight="1" x14ac:dyDescent="0.25">
      <c r="A175" s="294">
        <v>142</v>
      </c>
      <c r="B175" s="395" t="s">
        <v>1098</v>
      </c>
      <c r="C175" s="395" t="s">
        <v>1099</v>
      </c>
      <c r="D175" s="294">
        <v>0.04</v>
      </c>
      <c r="E175" s="294"/>
      <c r="F175" s="294"/>
      <c r="G175" s="294"/>
      <c r="H175" s="294">
        <v>0.04</v>
      </c>
      <c r="I175" s="294">
        <v>4</v>
      </c>
      <c r="J175" s="395" t="s">
        <v>850</v>
      </c>
    </row>
    <row r="176" spans="1:10" ht="43.5" customHeight="1" x14ac:dyDescent="0.25">
      <c r="A176" s="609">
        <v>143</v>
      </c>
      <c r="B176" s="610" t="s">
        <v>109</v>
      </c>
      <c r="C176" s="395" t="s">
        <v>1100</v>
      </c>
      <c r="D176" s="294">
        <v>0.24</v>
      </c>
      <c r="E176" s="294"/>
      <c r="F176" s="294"/>
      <c r="G176" s="294"/>
      <c r="H176" s="294">
        <v>0.24</v>
      </c>
      <c r="I176" s="294">
        <v>5</v>
      </c>
      <c r="J176" s="395" t="s">
        <v>962</v>
      </c>
    </row>
    <row r="177" spans="1:10" ht="43.5" customHeight="1" x14ac:dyDescent="0.25">
      <c r="A177" s="609"/>
      <c r="B177" s="610"/>
      <c r="C177" s="395" t="s">
        <v>1101</v>
      </c>
      <c r="D177" s="294">
        <v>0.35</v>
      </c>
      <c r="E177" s="294"/>
      <c r="F177" s="294"/>
      <c r="G177" s="294"/>
      <c r="H177" s="294">
        <v>0.35</v>
      </c>
      <c r="I177" s="294">
        <v>5</v>
      </c>
      <c r="J177" s="395" t="s">
        <v>962</v>
      </c>
    </row>
    <row r="178" spans="1:10" ht="43.5" customHeight="1" x14ac:dyDescent="0.25">
      <c r="A178" s="609"/>
      <c r="B178" s="610"/>
      <c r="C178" s="395" t="s">
        <v>1102</v>
      </c>
      <c r="D178" s="294">
        <v>0.06</v>
      </c>
      <c r="E178" s="294"/>
      <c r="F178" s="294"/>
      <c r="G178" s="294"/>
      <c r="H178" s="294">
        <v>0.06</v>
      </c>
      <c r="I178" s="294">
        <v>5</v>
      </c>
      <c r="J178" s="395" t="s">
        <v>1103</v>
      </c>
    </row>
    <row r="179" spans="1:10" ht="43.5" customHeight="1" x14ac:dyDescent="0.25">
      <c r="A179" s="609"/>
      <c r="B179" s="610"/>
      <c r="C179" s="395" t="s">
        <v>1104</v>
      </c>
      <c r="D179" s="294">
        <v>0.1</v>
      </c>
      <c r="E179" s="294"/>
      <c r="F179" s="294"/>
      <c r="G179" s="294"/>
      <c r="H179" s="294">
        <v>0.1</v>
      </c>
      <c r="I179" s="294">
        <v>5</v>
      </c>
      <c r="J179" s="395" t="s">
        <v>1103</v>
      </c>
    </row>
    <row r="180" spans="1:10" ht="43.5" customHeight="1" x14ac:dyDescent="0.25">
      <c r="A180" s="609"/>
      <c r="B180" s="610"/>
      <c r="C180" s="395" t="s">
        <v>1105</v>
      </c>
      <c r="D180" s="294">
        <v>0.12</v>
      </c>
      <c r="E180" s="294"/>
      <c r="F180" s="294"/>
      <c r="G180" s="294"/>
      <c r="H180" s="294">
        <v>0.12</v>
      </c>
      <c r="I180" s="294">
        <v>5</v>
      </c>
      <c r="J180" s="395" t="s">
        <v>1103</v>
      </c>
    </row>
    <row r="181" spans="1:10" ht="43.5" customHeight="1" x14ac:dyDescent="0.25">
      <c r="A181" s="609"/>
      <c r="B181" s="610"/>
      <c r="C181" s="395" t="s">
        <v>1106</v>
      </c>
      <c r="D181" s="294">
        <v>0.18</v>
      </c>
      <c r="E181" s="294"/>
      <c r="F181" s="294"/>
      <c r="G181" s="294"/>
      <c r="H181" s="294">
        <v>0.18</v>
      </c>
      <c r="I181" s="294">
        <v>5</v>
      </c>
      <c r="J181" s="395" t="s">
        <v>1103</v>
      </c>
    </row>
    <row r="182" spans="1:10" ht="43.5" customHeight="1" x14ac:dyDescent="0.25">
      <c r="A182" s="609"/>
      <c r="B182" s="610"/>
      <c r="C182" s="395" t="s">
        <v>1107</v>
      </c>
      <c r="D182" s="294">
        <v>0.03</v>
      </c>
      <c r="E182" s="294"/>
      <c r="F182" s="294"/>
      <c r="G182" s="294"/>
      <c r="H182" s="294">
        <v>0.03</v>
      </c>
      <c r="I182" s="294">
        <v>5</v>
      </c>
      <c r="J182" s="395" t="s">
        <v>1103</v>
      </c>
    </row>
    <row r="183" spans="1:10" ht="41.25" customHeight="1" x14ac:dyDescent="0.25">
      <c r="A183" s="609">
        <v>144</v>
      </c>
      <c r="B183" s="610" t="s">
        <v>109</v>
      </c>
      <c r="C183" s="395" t="s">
        <v>1108</v>
      </c>
      <c r="D183" s="294">
        <v>0.06</v>
      </c>
      <c r="E183" s="294"/>
      <c r="F183" s="294"/>
      <c r="G183" s="294"/>
      <c r="H183" s="294">
        <v>0.06</v>
      </c>
      <c r="I183" s="294">
        <v>5</v>
      </c>
      <c r="J183" s="395" t="s">
        <v>1103</v>
      </c>
    </row>
    <row r="184" spans="1:10" ht="41.25" customHeight="1" x14ac:dyDescent="0.25">
      <c r="A184" s="609"/>
      <c r="B184" s="610"/>
      <c r="C184" s="395" t="s">
        <v>1109</v>
      </c>
      <c r="D184" s="294">
        <v>0.09</v>
      </c>
      <c r="E184" s="294"/>
      <c r="F184" s="294"/>
      <c r="G184" s="294"/>
      <c r="H184" s="294">
        <v>0.09</v>
      </c>
      <c r="I184" s="294">
        <v>7</v>
      </c>
      <c r="J184" s="395" t="s">
        <v>1103</v>
      </c>
    </row>
    <row r="185" spans="1:10" ht="71.25" customHeight="1" x14ac:dyDescent="0.25">
      <c r="A185" s="609"/>
      <c r="B185" s="610"/>
      <c r="C185" s="395" t="s">
        <v>1110</v>
      </c>
      <c r="D185" s="294">
        <v>0.15</v>
      </c>
      <c r="E185" s="294"/>
      <c r="F185" s="294"/>
      <c r="G185" s="294"/>
      <c r="H185" s="294">
        <v>0.15</v>
      </c>
      <c r="I185" s="294">
        <v>8</v>
      </c>
      <c r="J185" s="395" t="s">
        <v>1103</v>
      </c>
    </row>
    <row r="186" spans="1:10" ht="57" customHeight="1" x14ac:dyDescent="0.25">
      <c r="A186" s="609">
        <v>145</v>
      </c>
      <c r="B186" s="610" t="s">
        <v>109</v>
      </c>
      <c r="C186" s="395" t="s">
        <v>1111</v>
      </c>
      <c r="D186" s="294">
        <v>0.1</v>
      </c>
      <c r="E186" s="294"/>
      <c r="F186" s="294"/>
      <c r="G186" s="294"/>
      <c r="H186" s="294">
        <v>0.1</v>
      </c>
      <c r="I186" s="294">
        <v>3</v>
      </c>
      <c r="J186" s="395" t="s">
        <v>962</v>
      </c>
    </row>
    <row r="187" spans="1:10" ht="57" customHeight="1" x14ac:dyDescent="0.25">
      <c r="A187" s="609"/>
      <c r="B187" s="610"/>
      <c r="C187" s="395" t="s">
        <v>1112</v>
      </c>
      <c r="D187" s="294">
        <v>0.03</v>
      </c>
      <c r="E187" s="294"/>
      <c r="F187" s="294"/>
      <c r="G187" s="294"/>
      <c r="H187" s="294">
        <v>0.03</v>
      </c>
      <c r="I187" s="294">
        <v>3</v>
      </c>
      <c r="J187" s="395" t="s">
        <v>962</v>
      </c>
    </row>
    <row r="188" spans="1:10" ht="39.75" customHeight="1" x14ac:dyDescent="0.25">
      <c r="A188" s="294">
        <v>146</v>
      </c>
      <c r="B188" s="395" t="s">
        <v>109</v>
      </c>
      <c r="C188" s="395" t="s">
        <v>1113</v>
      </c>
      <c r="D188" s="294">
        <v>0.2</v>
      </c>
      <c r="E188" s="294"/>
      <c r="F188" s="294"/>
      <c r="G188" s="294"/>
      <c r="H188" s="294">
        <v>0.2</v>
      </c>
      <c r="I188" s="294">
        <v>4</v>
      </c>
      <c r="J188" s="395" t="s">
        <v>962</v>
      </c>
    </row>
    <row r="189" spans="1:10" ht="40.5" customHeight="1" x14ac:dyDescent="0.25">
      <c r="A189" s="294">
        <v>147</v>
      </c>
      <c r="B189" s="395" t="s">
        <v>1114</v>
      </c>
      <c r="C189" s="395" t="s">
        <v>1115</v>
      </c>
      <c r="D189" s="294">
        <v>0.2</v>
      </c>
      <c r="E189" s="294"/>
      <c r="F189" s="294"/>
      <c r="G189" s="294"/>
      <c r="H189" s="294">
        <v>0.2</v>
      </c>
      <c r="I189" s="294">
        <v>7</v>
      </c>
      <c r="J189" s="395" t="s">
        <v>1116</v>
      </c>
    </row>
    <row r="190" spans="1:10" ht="43.5" customHeight="1" x14ac:dyDescent="0.25">
      <c r="A190" s="609">
        <v>148</v>
      </c>
      <c r="B190" s="610" t="s">
        <v>109</v>
      </c>
      <c r="C190" s="395" t="s">
        <v>1117</v>
      </c>
      <c r="D190" s="294">
        <v>0.06</v>
      </c>
      <c r="E190" s="294">
        <v>0.06</v>
      </c>
      <c r="F190" s="294"/>
      <c r="G190" s="294"/>
      <c r="H190" s="294"/>
      <c r="I190" s="294">
        <v>4</v>
      </c>
      <c r="J190" s="395" t="s">
        <v>953</v>
      </c>
    </row>
    <row r="191" spans="1:10" ht="43.5" customHeight="1" x14ac:dyDescent="0.25">
      <c r="A191" s="609"/>
      <c r="B191" s="610"/>
      <c r="C191" s="395" t="s">
        <v>1118</v>
      </c>
      <c r="D191" s="294">
        <v>0.09</v>
      </c>
      <c r="E191" s="294">
        <v>0.09</v>
      </c>
      <c r="F191" s="294"/>
      <c r="G191" s="294"/>
      <c r="H191" s="294"/>
      <c r="I191" s="294">
        <v>5</v>
      </c>
      <c r="J191" s="395" t="s">
        <v>953</v>
      </c>
    </row>
    <row r="192" spans="1:10" ht="43.5" customHeight="1" x14ac:dyDescent="0.25">
      <c r="A192" s="609"/>
      <c r="B192" s="610"/>
      <c r="C192" s="395" t="s">
        <v>1119</v>
      </c>
      <c r="D192" s="294">
        <v>0.12</v>
      </c>
      <c r="E192" s="294">
        <v>0.12</v>
      </c>
      <c r="F192" s="294"/>
      <c r="G192" s="294"/>
      <c r="H192" s="294"/>
      <c r="I192" s="294">
        <v>4</v>
      </c>
      <c r="J192" s="395" t="s">
        <v>953</v>
      </c>
    </row>
    <row r="193" spans="1:10" ht="43.5" customHeight="1" x14ac:dyDescent="0.25">
      <c r="A193" s="609"/>
      <c r="B193" s="610"/>
      <c r="C193" s="395" t="s">
        <v>1025</v>
      </c>
      <c r="D193" s="294">
        <v>0.06</v>
      </c>
      <c r="E193" s="294">
        <v>0.06</v>
      </c>
      <c r="F193" s="294"/>
      <c r="G193" s="294"/>
      <c r="H193" s="294"/>
      <c r="I193" s="294">
        <v>5</v>
      </c>
      <c r="J193" s="395" t="s">
        <v>953</v>
      </c>
    </row>
    <row r="194" spans="1:10" ht="43.5" customHeight="1" x14ac:dyDescent="0.25">
      <c r="A194" s="609"/>
      <c r="B194" s="610"/>
      <c r="C194" s="395" t="s">
        <v>1120</v>
      </c>
      <c r="D194" s="294">
        <v>0.03</v>
      </c>
      <c r="E194" s="294">
        <v>0.03</v>
      </c>
      <c r="F194" s="294"/>
      <c r="G194" s="294"/>
      <c r="H194" s="294"/>
      <c r="I194" s="294">
        <v>4</v>
      </c>
      <c r="J194" s="395" t="s">
        <v>953</v>
      </c>
    </row>
    <row r="195" spans="1:10" ht="43.5" customHeight="1" x14ac:dyDescent="0.25">
      <c r="A195" s="609"/>
      <c r="B195" s="610"/>
      <c r="C195" s="395" t="s">
        <v>1121</v>
      </c>
      <c r="D195" s="294">
        <v>0.06</v>
      </c>
      <c r="E195" s="294">
        <v>0.06</v>
      </c>
      <c r="F195" s="294"/>
      <c r="G195" s="294"/>
      <c r="H195" s="294"/>
      <c r="I195" s="294">
        <v>5</v>
      </c>
      <c r="J195" s="395" t="s">
        <v>953</v>
      </c>
    </row>
    <row r="196" spans="1:10" ht="31.5" x14ac:dyDescent="0.25">
      <c r="A196" s="609">
        <v>149</v>
      </c>
      <c r="B196" s="610" t="s">
        <v>109</v>
      </c>
      <c r="C196" s="395" t="s">
        <v>995</v>
      </c>
      <c r="D196" s="294">
        <v>0.22</v>
      </c>
      <c r="E196" s="294"/>
      <c r="F196" s="294"/>
      <c r="G196" s="294"/>
      <c r="H196" s="294">
        <v>0.22</v>
      </c>
      <c r="I196" s="294">
        <v>4</v>
      </c>
      <c r="J196" s="395" t="s">
        <v>962</v>
      </c>
    </row>
    <row r="197" spans="1:10" ht="31.5" x14ac:dyDescent="0.25">
      <c r="A197" s="609"/>
      <c r="B197" s="610"/>
      <c r="C197" s="395" t="s">
        <v>995</v>
      </c>
      <c r="D197" s="294">
        <v>0.04</v>
      </c>
      <c r="E197" s="294"/>
      <c r="F197" s="294"/>
      <c r="G197" s="294"/>
      <c r="H197" s="294">
        <v>0.04</v>
      </c>
      <c r="I197" s="294">
        <v>5</v>
      </c>
      <c r="J197" s="395" t="s">
        <v>962</v>
      </c>
    </row>
    <row r="198" spans="1:10" ht="88.5" customHeight="1" x14ac:dyDescent="0.25">
      <c r="A198" s="294">
        <v>150</v>
      </c>
      <c r="B198" s="395" t="s">
        <v>573</v>
      </c>
      <c r="C198" s="395" t="s">
        <v>1122</v>
      </c>
      <c r="D198" s="294">
        <v>0.5</v>
      </c>
      <c r="E198" s="294"/>
      <c r="F198" s="294"/>
      <c r="G198" s="294"/>
      <c r="H198" s="294">
        <v>0.5</v>
      </c>
      <c r="I198" s="294">
        <v>5</v>
      </c>
      <c r="J198" s="395" t="s">
        <v>1123</v>
      </c>
    </row>
    <row r="199" spans="1:10" ht="71.25" customHeight="1" x14ac:dyDescent="0.25">
      <c r="A199" s="294">
        <v>151</v>
      </c>
      <c r="B199" s="395" t="s">
        <v>109</v>
      </c>
      <c r="C199" s="395" t="s">
        <v>1124</v>
      </c>
      <c r="D199" s="294">
        <v>0.1</v>
      </c>
      <c r="E199" s="294"/>
      <c r="F199" s="294"/>
      <c r="G199" s="294"/>
      <c r="H199" s="294">
        <v>0.1</v>
      </c>
      <c r="I199" s="294">
        <v>4</v>
      </c>
      <c r="J199" s="395" t="s">
        <v>1125</v>
      </c>
    </row>
    <row r="200" spans="1:10" ht="37.5" customHeight="1" x14ac:dyDescent="0.25">
      <c r="A200" s="609">
        <v>152</v>
      </c>
      <c r="B200" s="610" t="s">
        <v>1126</v>
      </c>
      <c r="C200" s="395" t="s">
        <v>1127</v>
      </c>
      <c r="D200" s="294">
        <v>0.15</v>
      </c>
      <c r="E200" s="294"/>
      <c r="F200" s="294"/>
      <c r="G200" s="294"/>
      <c r="H200" s="294">
        <v>0.15</v>
      </c>
      <c r="I200" s="294">
        <v>4</v>
      </c>
      <c r="J200" s="395" t="s">
        <v>1103</v>
      </c>
    </row>
    <row r="201" spans="1:10" ht="38.25" customHeight="1" x14ac:dyDescent="0.25">
      <c r="A201" s="609"/>
      <c r="B201" s="610"/>
      <c r="C201" s="395" t="s">
        <v>861</v>
      </c>
      <c r="D201" s="294">
        <v>0.15</v>
      </c>
      <c r="E201" s="294"/>
      <c r="F201" s="294"/>
      <c r="G201" s="294"/>
      <c r="H201" s="294">
        <v>0.15</v>
      </c>
      <c r="I201" s="294">
        <v>4</v>
      </c>
      <c r="J201" s="395" t="s">
        <v>1103</v>
      </c>
    </row>
    <row r="202" spans="1:10" ht="41.25" customHeight="1" x14ac:dyDescent="0.25">
      <c r="A202" s="609">
        <v>153</v>
      </c>
      <c r="B202" s="610" t="s">
        <v>109</v>
      </c>
      <c r="C202" s="395" t="s">
        <v>1128</v>
      </c>
      <c r="D202" s="294">
        <v>0.1</v>
      </c>
      <c r="E202" s="294"/>
      <c r="F202" s="294"/>
      <c r="G202" s="294"/>
      <c r="H202" s="294">
        <v>0.1</v>
      </c>
      <c r="I202" s="294">
        <v>6</v>
      </c>
      <c r="J202" s="395" t="s">
        <v>1116</v>
      </c>
    </row>
    <row r="203" spans="1:10" ht="41.25" customHeight="1" x14ac:dyDescent="0.25">
      <c r="A203" s="609"/>
      <c r="B203" s="610"/>
      <c r="C203" s="395" t="s">
        <v>1129</v>
      </c>
      <c r="D203" s="294">
        <v>0.1</v>
      </c>
      <c r="E203" s="294"/>
      <c r="F203" s="294"/>
      <c r="G203" s="294"/>
      <c r="H203" s="294">
        <v>0.1</v>
      </c>
      <c r="I203" s="294">
        <v>6</v>
      </c>
      <c r="J203" s="395" t="s">
        <v>1116</v>
      </c>
    </row>
    <row r="204" spans="1:10" ht="41.25" customHeight="1" x14ac:dyDescent="0.25">
      <c r="A204" s="609"/>
      <c r="B204" s="610"/>
      <c r="C204" s="395" t="s">
        <v>1130</v>
      </c>
      <c r="D204" s="294">
        <v>0.21</v>
      </c>
      <c r="E204" s="294"/>
      <c r="F204" s="294"/>
      <c r="G204" s="294"/>
      <c r="H204" s="294">
        <v>0.21</v>
      </c>
      <c r="I204" s="294">
        <v>5</v>
      </c>
      <c r="J204" s="395" t="s">
        <v>1131</v>
      </c>
    </row>
    <row r="205" spans="1:10" ht="41.25" customHeight="1" x14ac:dyDescent="0.25">
      <c r="A205" s="609"/>
      <c r="B205" s="610"/>
      <c r="C205" s="395" t="s">
        <v>1132</v>
      </c>
      <c r="D205" s="294">
        <v>0.08</v>
      </c>
      <c r="E205" s="294"/>
      <c r="F205" s="294"/>
      <c r="G205" s="294"/>
      <c r="H205" s="294">
        <v>0.08</v>
      </c>
      <c r="I205" s="294">
        <v>7</v>
      </c>
      <c r="J205" s="395" t="s">
        <v>1116</v>
      </c>
    </row>
    <row r="206" spans="1:10" ht="45" customHeight="1" x14ac:dyDescent="0.25">
      <c r="A206" s="609">
        <v>154</v>
      </c>
      <c r="B206" s="610" t="s">
        <v>109</v>
      </c>
      <c r="C206" s="395" t="s">
        <v>1133</v>
      </c>
      <c r="D206" s="294">
        <v>7.0000000000000007E-2</v>
      </c>
      <c r="E206" s="294"/>
      <c r="F206" s="294"/>
      <c r="G206" s="294"/>
      <c r="H206" s="294">
        <v>7.0000000000000007E-2</v>
      </c>
      <c r="I206" s="294">
        <v>6</v>
      </c>
      <c r="J206" s="395" t="s">
        <v>1125</v>
      </c>
    </row>
    <row r="207" spans="1:10" ht="45" customHeight="1" x14ac:dyDescent="0.25">
      <c r="A207" s="609"/>
      <c r="B207" s="610"/>
      <c r="C207" s="395" t="s">
        <v>1134</v>
      </c>
      <c r="D207" s="294">
        <v>7.0000000000000007E-2</v>
      </c>
      <c r="E207" s="294"/>
      <c r="F207" s="294"/>
      <c r="G207" s="294"/>
      <c r="H207" s="294">
        <v>7.0000000000000007E-2</v>
      </c>
      <c r="I207" s="294">
        <v>6</v>
      </c>
      <c r="J207" s="395" t="s">
        <v>1125</v>
      </c>
    </row>
    <row r="208" spans="1:10" ht="45" customHeight="1" x14ac:dyDescent="0.25">
      <c r="A208" s="609"/>
      <c r="B208" s="610"/>
      <c r="C208" s="395" t="s">
        <v>1135</v>
      </c>
      <c r="D208" s="294">
        <v>0.12</v>
      </c>
      <c r="E208" s="294">
        <v>0.12</v>
      </c>
      <c r="F208" s="294"/>
      <c r="G208" s="294"/>
      <c r="H208" s="294"/>
      <c r="I208" s="294">
        <v>6</v>
      </c>
      <c r="J208" s="395" t="s">
        <v>1125</v>
      </c>
    </row>
    <row r="209" spans="1:10" ht="45" customHeight="1" x14ac:dyDescent="0.25">
      <c r="A209" s="609"/>
      <c r="B209" s="610"/>
      <c r="C209" s="395" t="s">
        <v>1136</v>
      </c>
      <c r="D209" s="294">
        <v>0.21</v>
      </c>
      <c r="E209" s="294">
        <v>0.21</v>
      </c>
      <c r="F209" s="294"/>
      <c r="G209" s="294"/>
      <c r="H209" s="294"/>
      <c r="I209" s="294">
        <v>6</v>
      </c>
      <c r="J209" s="395" t="s">
        <v>1125</v>
      </c>
    </row>
    <row r="210" spans="1:10" ht="72" customHeight="1" x14ac:dyDescent="0.25">
      <c r="A210" s="609">
        <v>155</v>
      </c>
      <c r="B210" s="610" t="s">
        <v>109</v>
      </c>
      <c r="C210" s="395" t="s">
        <v>1137</v>
      </c>
      <c r="D210" s="294">
        <v>0.18</v>
      </c>
      <c r="E210" s="294">
        <v>0.18</v>
      </c>
      <c r="F210" s="294"/>
      <c r="G210" s="294"/>
      <c r="H210" s="294"/>
      <c r="I210" s="294">
        <v>5</v>
      </c>
      <c r="J210" s="395" t="s">
        <v>955</v>
      </c>
    </row>
    <row r="211" spans="1:10" ht="54" customHeight="1" x14ac:dyDescent="0.25">
      <c r="A211" s="609"/>
      <c r="B211" s="610"/>
      <c r="C211" s="395" t="s">
        <v>1138</v>
      </c>
      <c r="D211" s="294">
        <v>0.06</v>
      </c>
      <c r="E211" s="294">
        <v>0.06</v>
      </c>
      <c r="F211" s="294"/>
      <c r="G211" s="294"/>
      <c r="H211" s="294"/>
      <c r="I211" s="294">
        <v>3</v>
      </c>
      <c r="J211" s="395" t="s">
        <v>1139</v>
      </c>
    </row>
    <row r="212" spans="1:10" ht="71.25" customHeight="1" x14ac:dyDescent="0.25">
      <c r="A212" s="609"/>
      <c r="B212" s="610"/>
      <c r="C212" s="395" t="s">
        <v>1140</v>
      </c>
      <c r="D212" s="294">
        <v>0.06</v>
      </c>
      <c r="E212" s="294"/>
      <c r="F212" s="294"/>
      <c r="G212" s="294"/>
      <c r="H212" s="294">
        <v>0.06</v>
      </c>
      <c r="I212" s="294">
        <v>3</v>
      </c>
      <c r="J212" s="395" t="s">
        <v>955</v>
      </c>
    </row>
    <row r="213" spans="1:10" ht="47.25" x14ac:dyDescent="0.25">
      <c r="A213" s="609"/>
      <c r="B213" s="610"/>
      <c r="C213" s="395" t="s">
        <v>1141</v>
      </c>
      <c r="D213" s="294">
        <v>0.13</v>
      </c>
      <c r="E213" s="294">
        <v>0.13</v>
      </c>
      <c r="F213" s="294"/>
      <c r="G213" s="294"/>
      <c r="H213" s="294"/>
      <c r="I213" s="294">
        <v>3</v>
      </c>
      <c r="J213" s="395" t="s">
        <v>955</v>
      </c>
    </row>
    <row r="214" spans="1:10" ht="47.25" x14ac:dyDescent="0.25">
      <c r="A214" s="609"/>
      <c r="B214" s="610"/>
      <c r="C214" s="395" t="s">
        <v>1142</v>
      </c>
      <c r="D214" s="294">
        <v>7.0000000000000007E-2</v>
      </c>
      <c r="E214" s="294"/>
      <c r="F214" s="294"/>
      <c r="G214" s="294"/>
      <c r="H214" s="294">
        <v>7.0000000000000007E-2</v>
      </c>
      <c r="I214" s="294">
        <v>5</v>
      </c>
      <c r="J214" s="395" t="s">
        <v>1131</v>
      </c>
    </row>
    <row r="215" spans="1:10" ht="47.25" x14ac:dyDescent="0.25">
      <c r="A215" s="609"/>
      <c r="B215" s="610"/>
      <c r="C215" s="395" t="s">
        <v>1143</v>
      </c>
      <c r="D215" s="294">
        <v>7.0000000000000007E-2</v>
      </c>
      <c r="E215" s="294"/>
      <c r="F215" s="294"/>
      <c r="G215" s="294"/>
      <c r="H215" s="294">
        <v>7.0000000000000007E-2</v>
      </c>
      <c r="I215" s="294">
        <v>6</v>
      </c>
      <c r="J215" s="395" t="s">
        <v>1131</v>
      </c>
    </row>
    <row r="216" spans="1:10" ht="47.25" x14ac:dyDescent="0.25">
      <c r="A216" s="609"/>
      <c r="B216" s="610"/>
      <c r="C216" s="395" t="s">
        <v>1144</v>
      </c>
      <c r="D216" s="294">
        <v>0.05</v>
      </c>
      <c r="E216" s="294"/>
      <c r="F216" s="294"/>
      <c r="G216" s="294"/>
      <c r="H216" s="294">
        <v>0.05</v>
      </c>
      <c r="I216" s="294">
        <v>9</v>
      </c>
      <c r="J216" s="395" t="s">
        <v>1131</v>
      </c>
    </row>
    <row r="217" spans="1:10" ht="47.25" x14ac:dyDescent="0.25">
      <c r="A217" s="609">
        <v>156</v>
      </c>
      <c r="B217" s="610" t="s">
        <v>109</v>
      </c>
      <c r="C217" s="395" t="s">
        <v>1145</v>
      </c>
      <c r="D217" s="294">
        <v>0.8</v>
      </c>
      <c r="E217" s="294"/>
      <c r="F217" s="294"/>
      <c r="G217" s="294"/>
      <c r="H217" s="294">
        <v>0.8</v>
      </c>
      <c r="I217" s="294">
        <v>3</v>
      </c>
      <c r="J217" s="395" t="s">
        <v>962</v>
      </c>
    </row>
    <row r="218" spans="1:10" ht="69" customHeight="1" x14ac:dyDescent="0.25">
      <c r="A218" s="609"/>
      <c r="B218" s="610"/>
      <c r="C218" s="395" t="s">
        <v>1146</v>
      </c>
      <c r="D218" s="294">
        <v>0.7</v>
      </c>
      <c r="E218" s="294"/>
      <c r="F218" s="294"/>
      <c r="G218" s="294"/>
      <c r="H218" s="294">
        <v>0.7</v>
      </c>
      <c r="I218" s="294">
        <v>3</v>
      </c>
      <c r="J218" s="395" t="s">
        <v>962</v>
      </c>
    </row>
    <row r="219" spans="1:10" ht="50.25" customHeight="1" x14ac:dyDescent="0.25">
      <c r="A219" s="609">
        <v>157</v>
      </c>
      <c r="B219" s="610" t="s">
        <v>109</v>
      </c>
      <c r="C219" s="395" t="s">
        <v>1147</v>
      </c>
      <c r="D219" s="294">
        <v>0.1</v>
      </c>
      <c r="E219" s="294"/>
      <c r="F219" s="294"/>
      <c r="G219" s="294"/>
      <c r="H219" s="294">
        <v>0.1</v>
      </c>
      <c r="I219" s="294">
        <v>4</v>
      </c>
      <c r="J219" s="395" t="s">
        <v>1116</v>
      </c>
    </row>
    <row r="220" spans="1:10" ht="47.25" x14ac:dyDescent="0.25">
      <c r="A220" s="609"/>
      <c r="B220" s="610"/>
      <c r="C220" s="395" t="s">
        <v>1148</v>
      </c>
      <c r="D220" s="294">
        <v>0.03</v>
      </c>
      <c r="E220" s="294"/>
      <c r="F220" s="294"/>
      <c r="G220" s="294"/>
      <c r="H220" s="294">
        <v>0.03</v>
      </c>
      <c r="I220" s="294">
        <v>5</v>
      </c>
      <c r="J220" s="395" t="s">
        <v>1116</v>
      </c>
    </row>
    <row r="221" spans="1:10" ht="47.25" x14ac:dyDescent="0.25">
      <c r="A221" s="609"/>
      <c r="B221" s="610"/>
      <c r="C221" s="395" t="s">
        <v>1149</v>
      </c>
      <c r="D221" s="294">
        <v>0.08</v>
      </c>
      <c r="E221" s="294"/>
      <c r="F221" s="294"/>
      <c r="G221" s="294"/>
      <c r="H221" s="294">
        <v>0.08</v>
      </c>
      <c r="I221" s="294">
        <v>5</v>
      </c>
      <c r="J221" s="395" t="s">
        <v>1116</v>
      </c>
    </row>
    <row r="222" spans="1:10" ht="31.5" x14ac:dyDescent="0.25">
      <c r="A222" s="609"/>
      <c r="B222" s="610"/>
      <c r="C222" s="395" t="s">
        <v>1150</v>
      </c>
      <c r="D222" s="294">
        <v>0.1</v>
      </c>
      <c r="E222" s="294"/>
      <c r="F222" s="294"/>
      <c r="G222" s="294"/>
      <c r="H222" s="294">
        <v>0.1</v>
      </c>
      <c r="I222" s="294">
        <v>3</v>
      </c>
      <c r="J222" s="395" t="s">
        <v>962</v>
      </c>
    </row>
    <row r="223" spans="1:10" ht="47.25" x14ac:dyDescent="0.25">
      <c r="A223" s="609"/>
      <c r="B223" s="610"/>
      <c r="C223" s="395" t="s">
        <v>1151</v>
      </c>
      <c r="D223" s="294">
        <v>0.1</v>
      </c>
      <c r="E223" s="294"/>
      <c r="F223" s="294"/>
      <c r="G223" s="294"/>
      <c r="H223" s="294">
        <v>0.1</v>
      </c>
      <c r="I223" s="294">
        <v>3</v>
      </c>
      <c r="J223" s="395" t="s">
        <v>962</v>
      </c>
    </row>
    <row r="224" spans="1:10" ht="94.5" x14ac:dyDescent="0.25">
      <c r="A224" s="294">
        <v>158</v>
      </c>
      <c r="B224" s="395" t="s">
        <v>109</v>
      </c>
      <c r="C224" s="395" t="s">
        <v>1152</v>
      </c>
      <c r="D224" s="294">
        <v>0.3</v>
      </c>
      <c r="E224" s="294"/>
      <c r="F224" s="294"/>
      <c r="G224" s="294"/>
      <c r="H224" s="294">
        <v>0.3</v>
      </c>
      <c r="I224" s="294">
        <v>5</v>
      </c>
      <c r="J224" s="395" t="s">
        <v>1123</v>
      </c>
    </row>
    <row r="225" spans="1:10" ht="52.5" customHeight="1" x14ac:dyDescent="0.25">
      <c r="A225" s="294">
        <v>159</v>
      </c>
      <c r="B225" s="395" t="s">
        <v>1153</v>
      </c>
      <c r="C225" s="395" t="s">
        <v>1097</v>
      </c>
      <c r="D225" s="399">
        <v>7.27</v>
      </c>
      <c r="E225" s="399">
        <v>6.98</v>
      </c>
      <c r="F225" s="399"/>
      <c r="G225" s="294"/>
      <c r="H225" s="294">
        <v>0.28999999999999998</v>
      </c>
      <c r="I225" s="294">
        <v>8</v>
      </c>
      <c r="J225" s="395" t="s">
        <v>1154</v>
      </c>
    </row>
    <row r="226" spans="1:10" ht="53.25" customHeight="1" x14ac:dyDescent="0.25">
      <c r="A226" s="294">
        <v>160</v>
      </c>
      <c r="B226" s="395" t="s">
        <v>1155</v>
      </c>
      <c r="C226" s="395" t="s">
        <v>1060</v>
      </c>
      <c r="D226" s="399">
        <v>2.14</v>
      </c>
      <c r="E226" s="399"/>
      <c r="F226" s="399"/>
      <c r="G226" s="294"/>
      <c r="H226" s="294">
        <v>2.14</v>
      </c>
      <c r="I226" s="294">
        <v>5</v>
      </c>
      <c r="J226" s="395" t="s">
        <v>962</v>
      </c>
    </row>
    <row r="227" spans="1:10" ht="46.5" customHeight="1" x14ac:dyDescent="0.25">
      <c r="A227" s="294">
        <v>161</v>
      </c>
      <c r="B227" s="395" t="s">
        <v>1156</v>
      </c>
      <c r="C227" s="395" t="s">
        <v>1157</v>
      </c>
      <c r="D227" s="294">
        <v>0.05</v>
      </c>
      <c r="E227" s="294"/>
      <c r="F227" s="294"/>
      <c r="G227" s="294"/>
      <c r="H227" s="294">
        <v>0.05</v>
      </c>
      <c r="I227" s="294">
        <v>5</v>
      </c>
      <c r="J227" s="395" t="s">
        <v>962</v>
      </c>
    </row>
    <row r="228" spans="1:10" ht="31.5" x14ac:dyDescent="0.25">
      <c r="A228" s="294">
        <v>162</v>
      </c>
      <c r="B228" s="395" t="s">
        <v>1158</v>
      </c>
      <c r="C228" s="395" t="s">
        <v>1159</v>
      </c>
      <c r="D228" s="294">
        <v>7.8</v>
      </c>
      <c r="E228" s="294">
        <v>7.8</v>
      </c>
      <c r="F228" s="294"/>
      <c r="G228" s="294"/>
      <c r="H228" s="294"/>
      <c r="I228" s="294">
        <v>6</v>
      </c>
      <c r="J228" s="395" t="s">
        <v>953</v>
      </c>
    </row>
    <row r="229" spans="1:10" ht="47.25" x14ac:dyDescent="0.25">
      <c r="A229" s="294">
        <v>163</v>
      </c>
      <c r="B229" s="395" t="s">
        <v>1158</v>
      </c>
      <c r="C229" s="395" t="s">
        <v>1160</v>
      </c>
      <c r="D229" s="294">
        <v>3</v>
      </c>
      <c r="E229" s="294">
        <v>3</v>
      </c>
      <c r="F229" s="294"/>
      <c r="G229" s="294"/>
      <c r="H229" s="294"/>
      <c r="I229" s="294">
        <v>6</v>
      </c>
      <c r="J229" s="395" t="s">
        <v>953</v>
      </c>
    </row>
    <row r="230" spans="1:10" ht="39.75" customHeight="1" x14ac:dyDescent="0.25">
      <c r="A230" s="294">
        <v>164</v>
      </c>
      <c r="B230" s="395" t="s">
        <v>1161</v>
      </c>
      <c r="C230" s="395" t="s">
        <v>1068</v>
      </c>
      <c r="D230" s="294">
        <v>0.01</v>
      </c>
      <c r="E230" s="294"/>
      <c r="F230" s="294"/>
      <c r="G230" s="294"/>
      <c r="H230" s="294">
        <v>0.01</v>
      </c>
      <c r="I230" s="294">
        <v>4</v>
      </c>
      <c r="J230" s="395" t="s">
        <v>1116</v>
      </c>
    </row>
    <row r="231" spans="1:10" ht="45" customHeight="1" x14ac:dyDescent="0.25">
      <c r="A231" s="294">
        <v>165</v>
      </c>
      <c r="B231" s="395" t="s">
        <v>1021</v>
      </c>
      <c r="C231" s="395" t="s">
        <v>995</v>
      </c>
      <c r="D231" s="294">
        <v>0.54</v>
      </c>
      <c r="E231" s="294"/>
      <c r="F231" s="294"/>
      <c r="G231" s="294"/>
      <c r="H231" s="294">
        <v>0.54</v>
      </c>
      <c r="I231" s="294">
        <v>5</v>
      </c>
      <c r="J231" s="395" t="s">
        <v>850</v>
      </c>
    </row>
    <row r="232" spans="1:10" ht="45" customHeight="1" x14ac:dyDescent="0.25">
      <c r="A232" s="294">
        <v>166</v>
      </c>
      <c r="B232" s="395" t="s">
        <v>1162</v>
      </c>
      <c r="C232" s="395" t="s">
        <v>973</v>
      </c>
      <c r="D232" s="294">
        <v>0.02</v>
      </c>
      <c r="E232" s="294">
        <v>0.02</v>
      </c>
      <c r="F232" s="294"/>
      <c r="G232" s="294"/>
      <c r="H232" s="294"/>
      <c r="I232" s="294">
        <v>3</v>
      </c>
      <c r="J232" s="395" t="s">
        <v>850</v>
      </c>
    </row>
    <row r="233" spans="1:10" ht="45" customHeight="1" x14ac:dyDescent="0.25">
      <c r="A233" s="294">
        <v>167</v>
      </c>
      <c r="B233" s="395" t="s">
        <v>1162</v>
      </c>
      <c r="C233" s="395" t="s">
        <v>1113</v>
      </c>
      <c r="D233" s="294">
        <v>0.05</v>
      </c>
      <c r="E233" s="294">
        <v>0.05</v>
      </c>
      <c r="F233" s="294"/>
      <c r="G233" s="294"/>
      <c r="H233" s="294"/>
      <c r="I233" s="294">
        <v>3</v>
      </c>
      <c r="J233" s="395" t="s">
        <v>850</v>
      </c>
    </row>
    <row r="234" spans="1:10" ht="45" customHeight="1" x14ac:dyDescent="0.25">
      <c r="A234" s="294">
        <v>168</v>
      </c>
      <c r="B234" s="395" t="s">
        <v>1163</v>
      </c>
      <c r="C234" s="395" t="s">
        <v>1164</v>
      </c>
      <c r="D234" s="294">
        <v>0.3</v>
      </c>
      <c r="E234" s="294"/>
      <c r="F234" s="294"/>
      <c r="G234" s="294"/>
      <c r="H234" s="294">
        <v>0.3</v>
      </c>
      <c r="I234" s="294">
        <v>3</v>
      </c>
      <c r="J234" s="395" t="s">
        <v>850</v>
      </c>
    </row>
    <row r="235" spans="1:10" ht="45" customHeight="1" x14ac:dyDescent="0.25">
      <c r="A235" s="294">
        <v>169</v>
      </c>
      <c r="B235" s="395" t="s">
        <v>1021</v>
      </c>
      <c r="C235" s="395" t="s">
        <v>1165</v>
      </c>
      <c r="D235" s="294">
        <v>0.2</v>
      </c>
      <c r="E235" s="294"/>
      <c r="F235" s="294"/>
      <c r="G235" s="294"/>
      <c r="H235" s="294">
        <v>0.2</v>
      </c>
      <c r="I235" s="294">
        <v>4</v>
      </c>
      <c r="J235" s="395" t="s">
        <v>850</v>
      </c>
    </row>
    <row r="236" spans="1:10" ht="45" customHeight="1" x14ac:dyDescent="0.25">
      <c r="A236" s="294">
        <v>170</v>
      </c>
      <c r="B236" s="395" t="s">
        <v>1166</v>
      </c>
      <c r="C236" s="395" t="s">
        <v>1167</v>
      </c>
      <c r="D236" s="294">
        <v>0.01</v>
      </c>
      <c r="E236" s="294"/>
      <c r="F236" s="294"/>
      <c r="G236" s="294"/>
      <c r="H236" s="294">
        <v>0.01</v>
      </c>
      <c r="I236" s="294">
        <v>3</v>
      </c>
      <c r="J236" s="395" t="s">
        <v>850</v>
      </c>
    </row>
    <row r="237" spans="1:10" ht="45" customHeight="1" x14ac:dyDescent="0.25">
      <c r="A237" s="294">
        <v>171</v>
      </c>
      <c r="B237" s="395" t="s">
        <v>1021</v>
      </c>
      <c r="C237" s="395" t="s">
        <v>1068</v>
      </c>
      <c r="D237" s="294">
        <v>0.12</v>
      </c>
      <c r="E237" s="294"/>
      <c r="F237" s="294"/>
      <c r="G237" s="294"/>
      <c r="H237" s="294">
        <v>0.12</v>
      </c>
      <c r="I237" s="294">
        <v>3</v>
      </c>
      <c r="J237" s="395" t="s">
        <v>850</v>
      </c>
    </row>
    <row r="238" spans="1:10" s="22" customFormat="1" ht="26.25" customHeight="1" x14ac:dyDescent="0.25">
      <c r="A238" s="552" t="s">
        <v>185</v>
      </c>
      <c r="B238" s="596"/>
      <c r="C238" s="553"/>
      <c r="D238" s="340">
        <f>SUM(D7:D237)</f>
        <v>668.94999999999959</v>
      </c>
      <c r="E238" s="340">
        <f t="shared" ref="E238:H238" si="0">SUM(E7:E237)</f>
        <v>375.11</v>
      </c>
      <c r="F238" s="340">
        <f t="shared" si="0"/>
        <v>0.52</v>
      </c>
      <c r="G238" s="340"/>
      <c r="H238" s="340">
        <f t="shared" si="0"/>
        <v>293.32000000000011</v>
      </c>
      <c r="I238" s="3"/>
      <c r="J238" s="105"/>
    </row>
  </sheetData>
  <mergeCells count="62">
    <mergeCell ref="A2:J2"/>
    <mergeCell ref="A3:J3"/>
    <mergeCell ref="A5:A6"/>
    <mergeCell ref="B5:B6"/>
    <mergeCell ref="C5:C6"/>
    <mergeCell ref="D5:D6"/>
    <mergeCell ref="E5:H5"/>
    <mergeCell ref="J5:J6"/>
    <mergeCell ref="I5:I6"/>
    <mergeCell ref="A61:A63"/>
    <mergeCell ref="B61:B63"/>
    <mergeCell ref="A65:A68"/>
    <mergeCell ref="B65:B68"/>
    <mergeCell ref="A70:A71"/>
    <mergeCell ref="B70:B71"/>
    <mergeCell ref="A72:A73"/>
    <mergeCell ref="B72:B73"/>
    <mergeCell ref="A74:A76"/>
    <mergeCell ref="B74:B76"/>
    <mergeCell ref="A77:A78"/>
    <mergeCell ref="B77:B78"/>
    <mergeCell ref="A79:A80"/>
    <mergeCell ref="B79:B80"/>
    <mergeCell ref="A82:A85"/>
    <mergeCell ref="B82:B85"/>
    <mergeCell ref="A86:A88"/>
    <mergeCell ref="B86:B88"/>
    <mergeCell ref="A90:A91"/>
    <mergeCell ref="B90:B91"/>
    <mergeCell ref="A92:A95"/>
    <mergeCell ref="B92:B95"/>
    <mergeCell ref="A100:A101"/>
    <mergeCell ref="B100:B101"/>
    <mergeCell ref="A102:A103"/>
    <mergeCell ref="B102:B103"/>
    <mergeCell ref="A122:A124"/>
    <mergeCell ref="B122:B124"/>
    <mergeCell ref="A125:A128"/>
    <mergeCell ref="B125:B128"/>
    <mergeCell ref="A176:A182"/>
    <mergeCell ref="B176:B182"/>
    <mergeCell ref="A183:A185"/>
    <mergeCell ref="B183:B185"/>
    <mergeCell ref="A186:A187"/>
    <mergeCell ref="B186:B187"/>
    <mergeCell ref="A190:A195"/>
    <mergeCell ref="B190:B195"/>
    <mergeCell ref="A196:A197"/>
    <mergeCell ref="B196:B197"/>
    <mergeCell ref="A200:A201"/>
    <mergeCell ref="B200:B201"/>
    <mergeCell ref="A202:A205"/>
    <mergeCell ref="B202:B205"/>
    <mergeCell ref="A206:A209"/>
    <mergeCell ref="B206:B209"/>
    <mergeCell ref="A210:A216"/>
    <mergeCell ref="B210:B216"/>
    <mergeCell ref="A217:A218"/>
    <mergeCell ref="B217:B218"/>
    <mergeCell ref="A219:A223"/>
    <mergeCell ref="B219:B223"/>
    <mergeCell ref="A238:C238"/>
  </mergeCells>
  <pageMargins left="0.7" right="0.2" top="0.5" bottom="0.5" header="0.3" footer="0.3"/>
  <pageSetup paperSize="9" orientation="landscape" r:id="rId1"/>
  <headerFoot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Toàn tỉnh</vt:lpstr>
      <vt:lpstr>TP</vt:lpstr>
      <vt:lpstr>TX Hồng Lĩnh</vt:lpstr>
      <vt:lpstr>TX Kỳ Anh</vt:lpstr>
      <vt:lpstr>H.Nghi Xuân</vt:lpstr>
      <vt:lpstr>H.Thạch Hà</vt:lpstr>
      <vt:lpstr>H.Can Lộc</vt:lpstr>
      <vt:lpstr>H.Kỳ Anh</vt:lpstr>
      <vt:lpstr>H.Cẩm Xuyên</vt:lpstr>
      <vt:lpstr>H.Hương Sơn</vt:lpstr>
      <vt:lpstr>H.Đức Thọ</vt:lpstr>
      <vt:lpstr>H.Hương Khê</vt:lpstr>
      <vt:lpstr>H.Vũ Quang</vt:lpstr>
      <vt:lpstr>H.Lộc Hà</vt:lpstr>
      <vt:lpstr>TT PTQĐ&amp;KTĐC</vt:lpstr>
      <vt:lpstr>BQL KKT tỉnh</vt:lpstr>
      <vt:lpstr>'BQL KKT tỉnh'!Print_Titles</vt:lpstr>
      <vt:lpstr>'H.Cẩm Xuyên'!Print_Titles</vt:lpstr>
      <vt:lpstr>'H.Can Lộc'!Print_Titles</vt:lpstr>
      <vt:lpstr>'H.Đức Thọ'!Print_Titles</vt:lpstr>
      <vt:lpstr>'H.Hương Khê'!Print_Titles</vt:lpstr>
      <vt:lpstr>'H.Hương Sơn'!Print_Titles</vt:lpstr>
      <vt:lpstr>'H.Kỳ Anh'!Print_Titles</vt:lpstr>
      <vt:lpstr>'H.Lộc Hà'!Print_Titles</vt:lpstr>
      <vt:lpstr>'H.Nghi Xuân'!Print_Titles</vt:lpstr>
      <vt:lpstr>'H.Thạch Hà'!Print_Titles</vt:lpstr>
      <vt:lpstr>'H.Vũ Quang'!Print_Titles</vt:lpstr>
      <vt:lpstr>TP!Print_Titles</vt:lpstr>
      <vt:lpstr>'TT PTQĐ&amp;KTĐC'!Print_Titles</vt:lpstr>
      <vt:lpstr>'TX Hồng Lĩnh'!Print_Titles</vt:lpstr>
      <vt:lpstr>'TX Kỳ Anh'!Print_Titles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2021-03-13T03:24:55Z</cp:lastPrinted>
  <dcterms:created xsi:type="dcterms:W3CDTF">2021-02-22T02:56:00Z</dcterms:created>
  <dcterms:modified xsi:type="dcterms:W3CDTF">2021-03-13T03:24:59Z</dcterms:modified>
</cp:coreProperties>
</file>